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byvantol/Documents/"/>
    </mc:Choice>
  </mc:AlternateContent>
  <xr:revisionPtr revIDLastSave="0" documentId="13_ncr:1_{EDA54421-AFAF-F247-BAB0-7520ABF296BB}" xr6:coauthVersionLast="47" xr6:coauthVersionMax="47" xr10:uidLastSave="{00000000-0000-0000-0000-000000000000}"/>
  <bookViews>
    <workbookView xWindow="0" yWindow="2040" windowWidth="29400" windowHeight="16840" activeTab="2" xr2:uid="{2A553946-9935-8A4F-97BD-E4CD6557FF28}"/>
  </bookViews>
  <sheets>
    <sheet name="Jaarrealisatie 2022-2023" sheetId="1" r:id="rId1"/>
    <sheet name="Commissies" sheetId="2" r:id="rId2"/>
    <sheet name="Bala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 l="1"/>
  <c r="C10" i="3"/>
  <c r="E5" i="3"/>
  <c r="E10" i="3" s="1"/>
  <c r="D18" i="2"/>
  <c r="D65" i="2" l="1"/>
  <c r="D63" i="2"/>
  <c r="D62" i="2"/>
  <c r="B61" i="2"/>
  <c r="B72" i="2" s="1"/>
  <c r="D139" i="2"/>
  <c r="B139" i="2"/>
  <c r="D128" i="2"/>
  <c r="B128" i="2"/>
  <c r="D117" i="2"/>
  <c r="B117" i="2"/>
  <c r="D92" i="2"/>
  <c r="B92" i="2"/>
  <c r="D83" i="2"/>
  <c r="B83" i="2"/>
  <c r="D56" i="2"/>
  <c r="B56" i="2"/>
  <c r="D35" i="2"/>
  <c r="B35" i="2"/>
  <c r="D25" i="2"/>
  <c r="B25" i="2"/>
  <c r="D13" i="2"/>
  <c r="B13" i="2"/>
  <c r="E95" i="2" l="1"/>
  <c r="F95" i="2" s="1"/>
  <c r="D72" i="2"/>
  <c r="E131" i="2"/>
  <c r="F131" i="2" s="1"/>
  <c r="E75" i="2"/>
  <c r="F75" i="2" s="1"/>
  <c r="E48" i="2"/>
  <c r="F48" i="2" s="1"/>
  <c r="E17" i="2"/>
  <c r="F17" i="2" s="1"/>
  <c r="E29" i="2"/>
  <c r="E86" i="2"/>
  <c r="F86" i="2" s="1"/>
  <c r="E4" i="2"/>
  <c r="F4" i="2" s="1"/>
  <c r="E120" i="2"/>
  <c r="F120" i="2" s="1"/>
  <c r="E60" i="2"/>
  <c r="F60" i="2" s="1"/>
  <c r="D43" i="1"/>
  <c r="G43" i="1"/>
  <c r="F43" i="1" l="1"/>
  <c r="C43" i="1"/>
</calcChain>
</file>

<file path=xl/sharedStrings.xml><?xml version="1.0" encoding="utf-8"?>
<sst xmlns="http://schemas.openxmlformats.org/spreadsheetml/2006/main" count="202" uniqueCount="103">
  <si>
    <t>Jaarrealisatie 2022-2023</t>
  </si>
  <si>
    <t>IN</t>
  </si>
  <si>
    <t>Begroot</t>
  </si>
  <si>
    <t>UIT</t>
  </si>
  <si>
    <t>Contributie</t>
  </si>
  <si>
    <t>Website Kleio</t>
  </si>
  <si>
    <t>SGN-Lidmaatschap</t>
  </si>
  <si>
    <t>Athenaeum</t>
  </si>
  <si>
    <t>Kleio Rekening</t>
  </si>
  <si>
    <t>Ledenbestand</t>
  </si>
  <si>
    <t>Restitutie Rampenfonds</t>
  </si>
  <si>
    <t>Bijdrage Rampenfonds</t>
  </si>
  <si>
    <t>ASVA</t>
  </si>
  <si>
    <t>Commissies</t>
  </si>
  <si>
    <t>Feestcommissie</t>
  </si>
  <si>
    <t>Filmcommissie</t>
  </si>
  <si>
    <t>Introductiecommissie</t>
  </si>
  <si>
    <t>KIFcommissie</t>
  </si>
  <si>
    <t>Kunstcommissie</t>
  </si>
  <si>
    <t>Onderwijscommissie</t>
  </si>
  <si>
    <t>Reiscommissie</t>
  </si>
  <si>
    <t>Toekomstcommissie</t>
  </si>
  <si>
    <t>Bestuur</t>
  </si>
  <si>
    <t>Verdeling Commissiebudget</t>
  </si>
  <si>
    <t>Reserve</t>
  </si>
  <si>
    <t>Totaal</t>
  </si>
  <si>
    <t>Reëel</t>
  </si>
  <si>
    <t>Lustrum</t>
  </si>
  <si>
    <t>Stay Okay Lidmaatschap</t>
  </si>
  <si>
    <t>Budget</t>
  </si>
  <si>
    <t>Verbruikt Kleiobudget</t>
  </si>
  <si>
    <t>Kroegentocht</t>
  </si>
  <si>
    <t>Budget Kleio</t>
  </si>
  <si>
    <t>Nacht van de Geschiedenis</t>
  </si>
  <si>
    <t>Historische Pubquiz</t>
  </si>
  <si>
    <t>Grote Reis</t>
  </si>
  <si>
    <t>Masterborrel</t>
  </si>
  <si>
    <t>Familiedag</t>
  </si>
  <si>
    <t>Overzicht inkomsten en uitgaven per commissie</t>
  </si>
  <si>
    <t>Kifcommissie</t>
  </si>
  <si>
    <t>Crea met de Kucie</t>
  </si>
  <si>
    <t>Grote Kunstreis</t>
  </si>
  <si>
    <t>Tickets Nacht van de Geschiedenis</t>
  </si>
  <si>
    <t xml:space="preserve">Kennismakingsborrel </t>
  </si>
  <si>
    <t xml:space="preserve">Toekomstcafé </t>
  </si>
  <si>
    <t>Constitutieborrel</t>
  </si>
  <si>
    <t xml:space="preserve">Battlefieldtour </t>
  </si>
  <si>
    <t>Battlefieldtour</t>
  </si>
  <si>
    <t>Kleio Trui</t>
  </si>
  <si>
    <t>Kleio's Hete Kerstwandeling</t>
  </si>
  <si>
    <t>Overschot lidmaatschappen</t>
  </si>
  <si>
    <t>Kaartbijdrage</t>
  </si>
  <si>
    <t>SGN-commissie</t>
  </si>
  <si>
    <t>SGN-reserves</t>
  </si>
  <si>
    <t>SGN Website</t>
  </si>
  <si>
    <t>Dies</t>
  </si>
  <si>
    <t>Bierpong toernooi</t>
  </si>
  <si>
    <t>Bierpongtoernooi</t>
  </si>
  <si>
    <t>Feco Show</t>
  </si>
  <si>
    <t>Filmreis Leuven</t>
  </si>
  <si>
    <t>Filmquiz</t>
  </si>
  <si>
    <t>Filmuitje Februari</t>
  </si>
  <si>
    <t>Filmuitje September</t>
  </si>
  <si>
    <t>Debiteuren introductieweekend</t>
  </si>
  <si>
    <t>Betaling verblijf</t>
  </si>
  <si>
    <t>Opera</t>
  </si>
  <si>
    <t>Korte Kunstreis</t>
  </si>
  <si>
    <t>Kortste Kunstreis</t>
  </si>
  <si>
    <t>IISG Boekenborrel</t>
  </si>
  <si>
    <t>Museumbezoek</t>
  </si>
  <si>
    <t>Dictee</t>
  </si>
  <si>
    <t>Kroegcollege</t>
  </si>
  <si>
    <t>De Slimste Kleioot</t>
  </si>
  <si>
    <t>(In)formele avond</t>
  </si>
  <si>
    <t>Toekomstcafe</t>
  </si>
  <si>
    <t xml:space="preserve">Warm Welkom Week </t>
  </si>
  <si>
    <t>Warm Welkom Week</t>
  </si>
  <si>
    <t>Halfjaarlijkse ALV</t>
  </si>
  <si>
    <t>Theo Thijssen Wandeling</t>
  </si>
  <si>
    <t>Commissiecadeau</t>
  </si>
  <si>
    <t>Commissieweekend</t>
  </si>
  <si>
    <t>Liftweekend HSVL</t>
  </si>
  <si>
    <t xml:space="preserve">Liftweekend HSVL </t>
  </si>
  <si>
    <t>Restitutie Liftweekend</t>
  </si>
  <si>
    <t>KB ALV</t>
  </si>
  <si>
    <t>Overdrachts ALV</t>
  </si>
  <si>
    <t xml:space="preserve">Kleio Zomertasje </t>
  </si>
  <si>
    <t>Stickers</t>
  </si>
  <si>
    <t>Kaartje</t>
  </si>
  <si>
    <t>Contributies SGN</t>
  </si>
  <si>
    <t>SGN dag</t>
  </si>
  <si>
    <t>Extra SGN dag</t>
  </si>
  <si>
    <t>Besturenoverleg II</t>
  </si>
  <si>
    <t>Balans Kleio 20-09-2022</t>
  </si>
  <si>
    <t>Debet</t>
  </si>
  <si>
    <t>Credit</t>
  </si>
  <si>
    <t>Spaarrekening</t>
  </si>
  <si>
    <t>Eigen vermogen</t>
  </si>
  <si>
    <t>Lopende rekening</t>
  </si>
  <si>
    <t>Debiteur KLM Voucher</t>
  </si>
  <si>
    <t xml:space="preserve">Kas (portemonnee) </t>
  </si>
  <si>
    <t>Kas (portemonnee)</t>
  </si>
  <si>
    <t>Balans Kleio 03-10-2023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</si>
</sst>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\ * #,##0.00_);_(&quot;€&quot;\ * \(#,##0.00\);_(&quot;€&quot;\ * &quot;-&quot;??_);_(@_)"/>
    <numFmt numFmtId="164" formatCode="_ [$€-2]\ * #,##0.00_ ;_ [$€-2]\ * \-#,##0.00_ ;_ [$€-2]\ * &quot;-&quot;??_ ;_ @_ "/>
    <numFmt numFmtId="165" formatCode="&quot;€&quot;\ #,##0.00"/>
    <numFmt numFmtId="166" formatCode="_ &quot;€&quot;\ * #,##0.00_ ;_ &quot;€&quot;\ * \-#,##0.00_ ;_ &quot;€&quot;\ * &quot;-&quot;??_ ;_ @_ "/>
    <numFmt numFmtId="167" formatCode="_([$€-2]\ * #,##0.00_);_([$€-2]\ * \(#,##0.00\);_([$€-2]\ * &quot;-&quot;??_);_(@_)"/>
  </numFmts>
  <fonts count="26" x14ac:knownFonts="1"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  <font>
      <sz val="11"/>
      <color rgb="FF000000"/>
      <name val="Cambria"/>
      <family val="1"/>
    </font>
    <font>
      <u/>
      <sz val="11"/>
      <color theme="1"/>
      <name val="Cambria"/>
      <family val="1"/>
    </font>
    <font>
      <sz val="11"/>
      <color rgb="FFFF0000"/>
      <name val="Cambria"/>
      <family val="1"/>
    </font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3"/>
      <name val="Cambria"/>
      <family val="1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color theme="1" tint="0.499984740745262"/>
      <name val="Cambria"/>
      <family val="1"/>
    </font>
    <font>
      <sz val="11"/>
      <name val="Cambria"/>
      <family val="1"/>
    </font>
    <font>
      <b/>
      <i/>
      <sz val="11"/>
      <color theme="1"/>
      <name val="Cambria"/>
      <family val="1"/>
    </font>
    <font>
      <sz val="12"/>
      <name val="Cambria"/>
      <family val="1"/>
    </font>
    <font>
      <sz val="12"/>
      <color theme="1"/>
      <name val="Arial"/>
      <family val="2"/>
    </font>
    <font>
      <i/>
      <sz val="11"/>
      <name val="Cambria"/>
      <family val="1"/>
    </font>
    <font>
      <b/>
      <i/>
      <sz val="11"/>
      <name val="Cambria"/>
      <family val="1"/>
    </font>
    <font>
      <i/>
      <sz val="11"/>
      <color rgb="FF5B9BD5"/>
      <name val="Cambria"/>
      <family val="1"/>
    </font>
    <font>
      <b/>
      <sz val="18"/>
      <color theme="1"/>
      <name val="Cambria"/>
      <family val="1"/>
    </font>
    <font>
      <sz val="14"/>
      <color theme="1"/>
      <name val="Cambria"/>
      <family val="1"/>
    </font>
    <font>
      <b/>
      <sz val="13"/>
      <color theme="1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DFFB9"/>
        <bgColor indexed="64"/>
      </patternFill>
    </fill>
  </fills>
  <borders count="56">
    <border>
      <left/>
      <right/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Dashed">
        <color rgb="FFFFFF00"/>
      </left>
      <right style="thick">
        <color rgb="FFFFFF00"/>
      </right>
      <top style="medium">
        <color rgb="FFFFFF00"/>
      </top>
      <bottom/>
      <diagonal/>
    </border>
    <border>
      <left style="mediumDashed">
        <color rgb="FFFFFF00"/>
      </left>
      <right style="thick">
        <color rgb="FFFFFF00"/>
      </right>
      <top/>
      <bottom/>
      <diagonal/>
    </border>
    <border>
      <left style="mediumDashed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Dashed">
        <color rgb="FFFFFF00"/>
      </left>
      <right style="thick">
        <color rgb="FFFFFF00"/>
      </right>
      <top style="thick">
        <color rgb="FFFFFF00"/>
      </top>
      <bottom/>
      <diagonal/>
    </border>
    <border>
      <left style="mediumDashed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ck">
        <color auto="1"/>
      </right>
      <top/>
      <bottom style="medium">
        <color rgb="FFFFFF00"/>
      </bottom>
      <diagonal/>
    </border>
    <border>
      <left style="thick">
        <color auto="1"/>
      </left>
      <right/>
      <top/>
      <bottom style="medium">
        <color rgb="FFFFFF00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ck">
        <color theme="4"/>
      </right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/>
      <bottom/>
      <diagonal/>
    </border>
    <border>
      <left style="thick">
        <color theme="4"/>
      </left>
      <right/>
      <top/>
      <bottom style="double">
        <color theme="4"/>
      </bottom>
      <diagonal/>
    </border>
    <border>
      <left/>
      <right style="medium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ck">
        <color theme="4"/>
      </right>
      <top/>
      <bottom style="double">
        <color theme="4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medium">
        <color theme="4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rgb="FFFFFF00"/>
      </left>
      <right/>
      <top style="double">
        <color rgb="FFFFFF00"/>
      </top>
      <bottom style="thick">
        <color rgb="FFFFFF00"/>
      </bottom>
      <diagonal/>
    </border>
    <border>
      <left/>
      <right/>
      <top style="double">
        <color rgb="FFFFFF00"/>
      </top>
      <bottom style="thick">
        <color rgb="FFFFFF00"/>
      </bottom>
      <diagonal/>
    </border>
    <border>
      <left/>
      <right style="thick">
        <color rgb="FFFFFF00"/>
      </right>
      <top style="double">
        <color rgb="FFFFFF00"/>
      </top>
      <bottom style="thick">
        <color rgb="FFFFFF00"/>
      </bottom>
      <diagonal/>
    </border>
    <border>
      <left/>
      <right style="thick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 style="double">
        <color rgb="FFFFFF00"/>
      </top>
      <bottom style="thick">
        <color rgb="FFFFFF00"/>
      </bottom>
      <diagonal/>
    </border>
    <border>
      <left style="thick">
        <color rgb="FFFFFF00"/>
      </left>
      <right/>
      <top/>
      <bottom style="medium">
        <color rgb="FFFFFF00"/>
      </bottom>
      <diagonal/>
    </border>
    <border>
      <left/>
      <right style="thick">
        <color rgb="FFFFFF00"/>
      </right>
      <top/>
      <bottom style="medium">
        <color rgb="FFFFFF00"/>
      </bottom>
      <diagonal/>
    </border>
  </borders>
  <cellStyleXfs count="6">
    <xf numFmtId="0" fontId="0" fillId="0" borderId="0"/>
    <xf numFmtId="44" fontId="8" fillId="0" borderId="0" applyFont="0" applyFill="0" applyBorder="0" applyAlignment="0" applyProtection="0"/>
    <xf numFmtId="0" fontId="9" fillId="0" borderId="17" applyNumberFormat="0" applyFill="0" applyAlignment="0" applyProtection="0"/>
    <xf numFmtId="0" fontId="18" fillId="0" borderId="0"/>
    <xf numFmtId="0" fontId="12" fillId="0" borderId="0"/>
    <xf numFmtId="166" fontId="12" fillId="0" borderId="0" applyFont="0" applyFill="0" applyBorder="0" applyAlignment="0" applyProtection="0"/>
  </cellStyleXfs>
  <cellXfs count="129">
    <xf numFmtId="0" fontId="0" fillId="0" borderId="0" xfId="0"/>
    <xf numFmtId="0" fontId="3" fillId="0" borderId="6" xfId="0" applyFont="1" applyBorder="1"/>
    <xf numFmtId="0" fontId="3" fillId="0" borderId="7" xfId="0" applyFont="1" applyBorder="1"/>
    <xf numFmtId="0" fontId="2" fillId="0" borderId="4" xfId="0" applyFont="1" applyBorder="1"/>
    <xf numFmtId="0" fontId="2" fillId="0" borderId="0" xfId="0" applyFont="1"/>
    <xf numFmtId="0" fontId="6" fillId="0" borderId="4" xfId="0" applyFont="1" applyBorder="1"/>
    <xf numFmtId="0" fontId="6" fillId="0" borderId="0" xfId="0" applyFont="1"/>
    <xf numFmtId="0" fontId="3" fillId="0" borderId="8" xfId="0" applyFont="1" applyBorder="1"/>
    <xf numFmtId="0" fontId="3" fillId="0" borderId="10" xfId="0" applyFont="1" applyBorder="1"/>
    <xf numFmtId="164" fontId="4" fillId="0" borderId="7" xfId="0" applyNumberFormat="1" applyFont="1" applyBorder="1"/>
    <xf numFmtId="164" fontId="2" fillId="0" borderId="0" xfId="0" applyNumberFormat="1" applyFont="1"/>
    <xf numFmtId="164" fontId="5" fillId="0" borderId="0" xfId="0" applyNumberFormat="1" applyFont="1"/>
    <xf numFmtId="164" fontId="2" fillId="0" borderId="10" xfId="0" applyNumberFormat="1" applyFont="1" applyBorder="1"/>
    <xf numFmtId="164" fontId="7" fillId="0" borderId="0" xfId="0" applyNumberFormat="1" applyFont="1"/>
    <xf numFmtId="164" fontId="2" fillId="0" borderId="11" xfId="0" applyNumberFormat="1" applyFont="1" applyBorder="1"/>
    <xf numFmtId="164" fontId="4" fillId="0" borderId="9" xfId="0" applyNumberFormat="1" applyFont="1" applyBorder="1"/>
    <xf numFmtId="164" fontId="2" fillId="0" borderId="12" xfId="0" applyNumberFormat="1" applyFont="1" applyBorder="1"/>
    <xf numFmtId="164" fontId="5" fillId="0" borderId="13" xfId="0" applyNumberFormat="1" applyFont="1" applyBorder="1"/>
    <xf numFmtId="164" fontId="2" fillId="0" borderId="13" xfId="0" applyNumberFormat="1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164" fontId="7" fillId="0" borderId="13" xfId="0" applyNumberFormat="1" applyFont="1" applyBorder="1"/>
    <xf numFmtId="164" fontId="2" fillId="0" borderId="16" xfId="0" applyNumberFormat="1" applyFont="1" applyBorder="1"/>
    <xf numFmtId="165" fontId="0" fillId="0" borderId="0" xfId="0" applyNumberFormat="1"/>
    <xf numFmtId="165" fontId="10" fillId="0" borderId="0" xfId="0" applyNumberFormat="1" applyFont="1"/>
    <xf numFmtId="165" fontId="13" fillId="0" borderId="0" xfId="0" applyNumberFormat="1" applyFont="1"/>
    <xf numFmtId="165" fontId="14" fillId="0" borderId="0" xfId="0" applyNumberFormat="1" applyFont="1"/>
    <xf numFmtId="0" fontId="4" fillId="0" borderId="0" xfId="0" applyFont="1"/>
    <xf numFmtId="0" fontId="11" fillId="0" borderId="20" xfId="2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0" fontId="11" fillId="0" borderId="22" xfId="2" applyFont="1" applyBorder="1" applyAlignment="1">
      <alignment horizontal="center"/>
    </xf>
    <xf numFmtId="0" fontId="17" fillId="0" borderId="20" xfId="2" applyFont="1" applyBorder="1" applyAlignment="1">
      <alignment horizontal="center"/>
    </xf>
    <xf numFmtId="165" fontId="13" fillId="0" borderId="0" xfId="3" applyNumberFormat="1" applyFont="1"/>
    <xf numFmtId="165" fontId="15" fillId="0" borderId="23" xfId="4" applyNumberFormat="1" applyFont="1" applyBorder="1"/>
    <xf numFmtId="165" fontId="15" fillId="0" borderId="0" xfId="4" applyNumberFormat="1" applyFont="1"/>
    <xf numFmtId="165" fontId="19" fillId="3" borderId="0" xfId="4" applyNumberFormat="1" applyFont="1" applyFill="1"/>
    <xf numFmtId="165" fontId="15" fillId="3" borderId="23" xfId="4" applyNumberFormat="1" applyFont="1" applyFill="1" applyBorder="1"/>
    <xf numFmtId="165" fontId="15" fillId="3" borderId="0" xfId="4" applyNumberFormat="1" applyFont="1" applyFill="1"/>
    <xf numFmtId="165" fontId="15" fillId="2" borderId="0" xfId="4" applyNumberFormat="1" applyFont="1" applyFill="1"/>
    <xf numFmtId="165" fontId="2" fillId="0" borderId="0" xfId="3" applyNumberFormat="1" applyFont="1"/>
    <xf numFmtId="165" fontId="19" fillId="0" borderId="0" xfId="4" applyNumberFormat="1" applyFont="1"/>
    <xf numFmtId="165" fontId="20" fillId="0" borderId="24" xfId="4" applyNumberFormat="1" applyFont="1" applyBorder="1"/>
    <xf numFmtId="165" fontId="15" fillId="0" borderId="25" xfId="4" applyNumberFormat="1" applyFont="1" applyBorder="1"/>
    <xf numFmtId="165" fontId="15" fillId="0" borderId="24" xfId="4" applyNumberFormat="1" applyFont="1" applyBorder="1"/>
    <xf numFmtId="165" fontId="20" fillId="0" borderId="0" xfId="4" applyNumberFormat="1" applyFont="1"/>
    <xf numFmtId="165" fontId="15" fillId="0" borderId="18" xfId="4" applyNumberFormat="1" applyFont="1" applyBorder="1"/>
    <xf numFmtId="165" fontId="7" fillId="0" borderId="23" xfId="4" applyNumberFormat="1" applyFont="1" applyBorder="1"/>
    <xf numFmtId="165" fontId="19" fillId="0" borderId="19" xfId="4" applyNumberFormat="1" applyFont="1" applyBorder="1"/>
    <xf numFmtId="165" fontId="15" fillId="0" borderId="26" xfId="4" applyNumberFormat="1" applyFont="1" applyBorder="1"/>
    <xf numFmtId="165" fontId="15" fillId="0" borderId="19" xfId="4" applyNumberFormat="1" applyFont="1" applyBorder="1"/>
    <xf numFmtId="165" fontId="2" fillId="0" borderId="0" xfId="0" applyNumberFormat="1" applyFont="1"/>
    <xf numFmtId="165" fontId="15" fillId="0" borderId="23" xfId="1" applyNumberFormat="1" applyFont="1" applyBorder="1"/>
    <xf numFmtId="0" fontId="2" fillId="0" borderId="0" xfId="3" applyFont="1"/>
    <xf numFmtId="0" fontId="13" fillId="0" borderId="0" xfId="3" applyFont="1"/>
    <xf numFmtId="165" fontId="4" fillId="0" borderId="0" xfId="3" applyNumberFormat="1" applyFont="1"/>
    <xf numFmtId="165" fontId="21" fillId="0" borderId="23" xfId="4" applyNumberFormat="1" applyFont="1" applyBorder="1"/>
    <xf numFmtId="0" fontId="19" fillId="0" borderId="0" xfId="4" applyFont="1"/>
    <xf numFmtId="0" fontId="20" fillId="0" borderId="24" xfId="4" applyFont="1" applyBorder="1"/>
    <xf numFmtId="0" fontId="19" fillId="3" borderId="0" xfId="4" applyFont="1" applyFill="1"/>
    <xf numFmtId="0" fontId="15" fillId="3" borderId="0" xfId="4" applyFont="1" applyFill="1"/>
    <xf numFmtId="165" fontId="15" fillId="0" borderId="23" xfId="5" applyNumberFormat="1" applyFont="1" applyBorder="1"/>
    <xf numFmtId="0" fontId="19" fillId="0" borderId="27" xfId="4" applyFont="1" applyBorder="1"/>
    <xf numFmtId="165" fontId="15" fillId="0" borderId="28" xfId="4" applyNumberFormat="1" applyFont="1" applyBorder="1"/>
    <xf numFmtId="0" fontId="15" fillId="0" borderId="27" xfId="4" applyFont="1" applyBorder="1"/>
    <xf numFmtId="165" fontId="15" fillId="0" borderId="27" xfId="4" applyNumberFormat="1" applyFont="1" applyBorder="1"/>
    <xf numFmtId="0" fontId="20" fillId="0" borderId="0" xfId="4" applyFont="1"/>
    <xf numFmtId="0" fontId="15" fillId="0" borderId="0" xfId="0" applyFont="1"/>
    <xf numFmtId="0" fontId="5" fillId="0" borderId="0" xfId="0" applyFont="1"/>
    <xf numFmtId="165" fontId="5" fillId="0" borderId="23" xfId="4" applyNumberFormat="1" applyFont="1" applyBorder="1"/>
    <xf numFmtId="0" fontId="2" fillId="0" borderId="23" xfId="0" applyFont="1" applyBorder="1"/>
    <xf numFmtId="0" fontId="2" fillId="3" borderId="0" xfId="0" applyFont="1" applyFill="1"/>
    <xf numFmtId="0" fontId="2" fillId="3" borderId="23" xfId="0" applyFont="1" applyFill="1" applyBorder="1"/>
    <xf numFmtId="166" fontId="2" fillId="3" borderId="0" xfId="0" applyNumberFormat="1" applyFont="1" applyFill="1"/>
    <xf numFmtId="166" fontId="2" fillId="2" borderId="0" xfId="0" applyNumberFormat="1" applyFont="1" applyFill="1"/>
    <xf numFmtId="44" fontId="2" fillId="0" borderId="23" xfId="1" applyFont="1" applyBorder="1"/>
    <xf numFmtId="44" fontId="2" fillId="0" borderId="0" xfId="1" applyFont="1"/>
    <xf numFmtId="0" fontId="16" fillId="0" borderId="24" xfId="0" applyFont="1" applyBorder="1"/>
    <xf numFmtId="44" fontId="2" fillId="0" borderId="25" xfId="1" applyFont="1" applyBorder="1"/>
    <xf numFmtId="0" fontId="2" fillId="0" borderId="24" xfId="0" applyFont="1" applyBorder="1"/>
    <xf numFmtId="166" fontId="2" fillId="0" borderId="24" xfId="0" applyNumberFormat="1" applyFont="1" applyBorder="1"/>
    <xf numFmtId="44" fontId="7" fillId="0" borderId="23" xfId="1" applyFont="1" applyBorder="1"/>
    <xf numFmtId="165" fontId="2" fillId="0" borderId="23" xfId="4" applyNumberFormat="1" applyFont="1" applyBorder="1"/>
    <xf numFmtId="0" fontId="7" fillId="0" borderId="0" xfId="3" applyFont="1"/>
    <xf numFmtId="165" fontId="7" fillId="0" borderId="0" xfId="4" applyNumberFormat="1" applyFont="1"/>
    <xf numFmtId="167" fontId="0" fillId="0" borderId="0" xfId="0" applyNumberFormat="1"/>
    <xf numFmtId="0" fontId="24" fillId="0" borderId="35" xfId="0" applyFont="1" applyBorder="1"/>
    <xf numFmtId="0" fontId="24" fillId="0" borderId="37" xfId="0" applyFont="1" applyBorder="1"/>
    <xf numFmtId="0" fontId="2" fillId="0" borderId="33" xfId="0" applyFont="1" applyBorder="1"/>
    <xf numFmtId="0" fontId="2" fillId="0" borderId="40" xfId="0" applyFont="1" applyBorder="1"/>
    <xf numFmtId="165" fontId="2" fillId="0" borderId="42" xfId="0" applyNumberFormat="1" applyFont="1" applyBorder="1"/>
    <xf numFmtId="0" fontId="2" fillId="0" borderId="44" xfId="0" applyFont="1" applyBorder="1"/>
    <xf numFmtId="165" fontId="2" fillId="0" borderId="29" xfId="0" applyNumberFormat="1" applyFont="1" applyBorder="1"/>
    <xf numFmtId="0" fontId="13" fillId="0" borderId="4" xfId="0" applyFont="1" applyBorder="1"/>
    <xf numFmtId="0" fontId="13" fillId="0" borderId="52" xfId="0" applyFont="1" applyBorder="1"/>
    <xf numFmtId="0" fontId="13" fillId="0" borderId="47" xfId="0" applyFont="1" applyBorder="1"/>
    <xf numFmtId="0" fontId="13" fillId="0" borderId="53" xfId="0" applyFont="1" applyBorder="1"/>
    <xf numFmtId="0" fontId="25" fillId="0" borderId="6" xfId="0" applyFont="1" applyBorder="1"/>
    <xf numFmtId="0" fontId="25" fillId="0" borderId="51" xfId="0" applyFont="1" applyBorder="1"/>
    <xf numFmtId="44" fontId="0" fillId="0" borderId="0" xfId="1" applyFont="1"/>
    <xf numFmtId="44" fontId="2" fillId="0" borderId="36" xfId="1" applyFont="1" applyBorder="1"/>
    <xf numFmtId="44" fontId="2" fillId="0" borderId="39" xfId="1" applyFont="1" applyBorder="1"/>
    <xf numFmtId="44" fontId="2" fillId="0" borderId="41" xfId="1" applyFont="1" applyBorder="1"/>
    <xf numFmtId="44" fontId="3" fillId="0" borderId="45" xfId="1" applyFont="1" applyBorder="1"/>
    <xf numFmtId="44" fontId="13" fillId="0" borderId="7" xfId="1" applyFont="1" applyBorder="1"/>
    <xf numFmtId="44" fontId="13" fillId="0" borderId="0" xfId="1" applyFont="1" applyBorder="1"/>
    <xf numFmtId="44" fontId="13" fillId="0" borderId="48" xfId="1" applyFont="1" applyBorder="1"/>
    <xf numFmtId="44" fontId="2" fillId="0" borderId="38" xfId="1" applyFont="1" applyBorder="1"/>
    <xf numFmtId="44" fontId="2" fillId="0" borderId="34" xfId="1" applyFont="1" applyBorder="1"/>
    <xf numFmtId="44" fontId="2" fillId="0" borderId="43" xfId="1" applyFont="1" applyBorder="1"/>
    <xf numFmtId="44" fontId="3" fillId="0" borderId="46" xfId="1" applyFont="1" applyBorder="1"/>
    <xf numFmtId="44" fontId="13" fillId="0" borderId="50" xfId="1" applyFont="1" applyBorder="1"/>
    <xf numFmtId="44" fontId="13" fillId="0" borderId="5" xfId="1" applyFont="1" applyBorder="1"/>
    <xf numFmtId="44" fontId="13" fillId="0" borderId="49" xfId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</cellXfs>
  <cellStyles count="6">
    <cellStyle name="Kop 2" xfId="2" builtinId="17"/>
    <cellStyle name="Standaard" xfId="0" builtinId="0"/>
    <cellStyle name="Standaard 2" xfId="4" xr:uid="{6CCEB7DD-F073-4440-9C4A-8534D159DEF1}"/>
    <cellStyle name="Standaard 3" xfId="3" xr:uid="{2A7BD567-CAF6-B243-93B9-904512860F43}"/>
    <cellStyle name="Valuta" xfId="1" builtinId="4"/>
    <cellStyle name="Valuta 2" xfId="5" xr:uid="{23E0E27D-9E7D-A24B-BA13-D8825F564D10}"/>
  </cellStyles>
  <dxfs count="0"/>
  <tableStyles count="0" defaultTableStyle="TableStyleMedium2" defaultPivotStyle="PivotStyleLight16"/>
  <colors>
    <mruColors>
      <color rgb="FFFAFC81"/>
      <color rgb="FFECFC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5469A-AE09-3542-8901-E79C40D8D9D8}">
  <dimension ref="B1:I44"/>
  <sheetViews>
    <sheetView topLeftCell="A19" zoomScale="119" workbookViewId="0">
      <selection activeCell="I42" sqref="I42"/>
    </sheetView>
  </sheetViews>
  <sheetFormatPr baseColWidth="10" defaultRowHeight="16" x14ac:dyDescent="0.2"/>
  <cols>
    <col min="2" max="2" width="21.6640625" customWidth="1"/>
    <col min="3" max="4" width="10.83203125" customWidth="1"/>
    <col min="5" max="5" width="22.1640625" customWidth="1"/>
    <col min="6" max="7" width="11.33203125" bestFit="1" customWidth="1"/>
  </cols>
  <sheetData>
    <row r="1" spans="2:7" ht="17" thickBot="1" x14ac:dyDescent="0.25"/>
    <row r="2" spans="2:7" ht="19" customHeight="1" thickTop="1" x14ac:dyDescent="0.2">
      <c r="B2" s="113" t="s">
        <v>0</v>
      </c>
      <c r="C2" s="114"/>
      <c r="D2" s="114"/>
      <c r="E2" s="114"/>
      <c r="F2" s="114"/>
      <c r="G2" s="115"/>
    </row>
    <row r="3" spans="2:7" ht="17" customHeight="1" thickBot="1" x14ac:dyDescent="0.25">
      <c r="B3" s="116"/>
      <c r="C3" s="117"/>
      <c r="D3" s="117"/>
      <c r="E3" s="117"/>
      <c r="F3" s="117"/>
      <c r="G3" s="118"/>
    </row>
    <row r="4" spans="2:7" ht="18" thickTop="1" thickBot="1" x14ac:dyDescent="0.25">
      <c r="B4" s="1" t="s">
        <v>1</v>
      </c>
      <c r="C4" s="9" t="s">
        <v>2</v>
      </c>
      <c r="D4" s="9" t="s">
        <v>26</v>
      </c>
      <c r="E4" s="2" t="s">
        <v>3</v>
      </c>
      <c r="F4" s="9" t="s">
        <v>2</v>
      </c>
      <c r="G4" s="15" t="s">
        <v>26</v>
      </c>
    </row>
    <row r="5" spans="2:7" ht="17" thickTop="1" x14ac:dyDescent="0.2">
      <c r="B5" s="3"/>
      <c r="C5" s="14"/>
      <c r="D5" s="16"/>
      <c r="E5" s="4"/>
      <c r="F5" s="10"/>
      <c r="G5" s="20"/>
    </row>
    <row r="6" spans="2:7" x14ac:dyDescent="0.2">
      <c r="B6" s="3" t="s">
        <v>4</v>
      </c>
      <c r="C6" s="11">
        <v>3895</v>
      </c>
      <c r="D6" s="17">
        <v>4025</v>
      </c>
      <c r="E6" s="4" t="s">
        <v>5</v>
      </c>
      <c r="F6" s="11">
        <v>70.89</v>
      </c>
      <c r="G6" s="17">
        <v>99.22</v>
      </c>
    </row>
    <row r="7" spans="2:7" x14ac:dyDescent="0.2">
      <c r="B7" s="3"/>
      <c r="C7" s="10"/>
      <c r="D7" s="18"/>
      <c r="E7" s="4" t="s">
        <v>6</v>
      </c>
      <c r="F7" s="10">
        <v>100</v>
      </c>
      <c r="G7" s="18">
        <v>100</v>
      </c>
    </row>
    <row r="8" spans="2:7" x14ac:dyDescent="0.2">
      <c r="B8" s="3" t="s">
        <v>7</v>
      </c>
      <c r="C8" s="11">
        <v>500</v>
      </c>
      <c r="D8" s="17">
        <v>462.61</v>
      </c>
      <c r="E8" s="4" t="s">
        <v>8</v>
      </c>
      <c r="F8" s="11">
        <v>350</v>
      </c>
      <c r="G8" s="17">
        <v>521.75</v>
      </c>
    </row>
    <row r="9" spans="2:7" x14ac:dyDescent="0.2">
      <c r="B9" s="3"/>
      <c r="C9" s="10"/>
      <c r="D9" s="18"/>
      <c r="E9" s="4" t="s">
        <v>9</v>
      </c>
      <c r="F9" s="10">
        <v>222</v>
      </c>
      <c r="G9" s="18">
        <v>217.8</v>
      </c>
    </row>
    <row r="10" spans="2:7" x14ac:dyDescent="0.2">
      <c r="B10" s="3" t="s">
        <v>10</v>
      </c>
      <c r="C10" s="10">
        <v>160</v>
      </c>
      <c r="D10" s="18">
        <v>0</v>
      </c>
      <c r="E10" s="4" t="s">
        <v>11</v>
      </c>
      <c r="F10" s="10">
        <v>160</v>
      </c>
      <c r="G10" s="18">
        <v>0</v>
      </c>
    </row>
    <row r="11" spans="2:7" x14ac:dyDescent="0.2">
      <c r="B11" s="3"/>
      <c r="C11" s="10"/>
      <c r="D11" s="18"/>
      <c r="E11" s="4" t="s">
        <v>12</v>
      </c>
      <c r="F11" s="10">
        <v>12.5</v>
      </c>
      <c r="G11" s="18">
        <v>12.5</v>
      </c>
    </row>
    <row r="12" spans="2:7" x14ac:dyDescent="0.2">
      <c r="B12" s="3"/>
      <c r="C12" s="10"/>
      <c r="D12" s="18"/>
      <c r="E12" s="4" t="s">
        <v>28</v>
      </c>
      <c r="F12" s="10">
        <v>0</v>
      </c>
      <c r="G12" s="18">
        <v>25</v>
      </c>
    </row>
    <row r="13" spans="2:7" x14ac:dyDescent="0.2">
      <c r="B13" s="3"/>
      <c r="C13" s="10"/>
      <c r="D13" s="18"/>
      <c r="E13" s="4" t="s">
        <v>27</v>
      </c>
      <c r="F13" s="10"/>
      <c r="G13" s="18">
        <v>1000</v>
      </c>
    </row>
    <row r="14" spans="2:7" x14ac:dyDescent="0.2">
      <c r="B14" s="3"/>
      <c r="C14" s="10"/>
      <c r="D14" s="18"/>
      <c r="E14" s="4"/>
      <c r="F14" s="10"/>
      <c r="G14" s="18"/>
    </row>
    <row r="15" spans="2:7" x14ac:dyDescent="0.2">
      <c r="B15" s="5" t="s">
        <v>13</v>
      </c>
      <c r="C15" s="10"/>
      <c r="D15" s="18"/>
      <c r="E15" s="6" t="s">
        <v>13</v>
      </c>
      <c r="F15" s="10"/>
      <c r="G15" s="18"/>
    </row>
    <row r="16" spans="2:7" x14ac:dyDescent="0.2">
      <c r="B16" s="3" t="s">
        <v>14</v>
      </c>
      <c r="C16" s="10">
        <v>1000</v>
      </c>
      <c r="D16" s="18">
        <v>1448.25</v>
      </c>
      <c r="E16" s="4" t="s">
        <v>14</v>
      </c>
      <c r="F16" s="10">
        <v>1000</v>
      </c>
      <c r="G16" s="18">
        <v>1571.78</v>
      </c>
    </row>
    <row r="17" spans="2:7" x14ac:dyDescent="0.2">
      <c r="B17" s="3" t="s">
        <v>15</v>
      </c>
      <c r="C17" s="10">
        <v>8000</v>
      </c>
      <c r="D17" s="18">
        <v>4248.25</v>
      </c>
      <c r="E17" s="4" t="s">
        <v>15</v>
      </c>
      <c r="F17" s="10">
        <v>8000</v>
      </c>
      <c r="G17" s="18">
        <v>4037.92</v>
      </c>
    </row>
    <row r="18" spans="2:7" x14ac:dyDescent="0.2">
      <c r="B18" s="3" t="s">
        <v>16</v>
      </c>
      <c r="C18" s="10">
        <v>2000</v>
      </c>
      <c r="D18" s="21">
        <v>0</v>
      </c>
      <c r="E18" s="4" t="s">
        <v>16</v>
      </c>
      <c r="F18" s="10">
        <v>2000</v>
      </c>
      <c r="G18" s="21">
        <v>0</v>
      </c>
    </row>
    <row r="19" spans="2:7" x14ac:dyDescent="0.2">
      <c r="B19" s="3" t="s">
        <v>17</v>
      </c>
      <c r="C19" s="10">
        <v>0</v>
      </c>
      <c r="D19" s="18">
        <v>0</v>
      </c>
      <c r="E19" s="4" t="s">
        <v>17</v>
      </c>
      <c r="F19" s="10">
        <v>0</v>
      </c>
      <c r="G19" s="18">
        <v>0</v>
      </c>
    </row>
    <row r="20" spans="2:7" x14ac:dyDescent="0.2">
      <c r="B20" s="3" t="s">
        <v>18</v>
      </c>
      <c r="C20" s="10">
        <v>11000</v>
      </c>
      <c r="D20" s="18">
        <v>11812</v>
      </c>
      <c r="E20" s="4" t="s">
        <v>18</v>
      </c>
      <c r="F20" s="10">
        <v>11000</v>
      </c>
      <c r="G20" s="18">
        <v>11860.3</v>
      </c>
    </row>
    <row r="21" spans="2:7" x14ac:dyDescent="0.2">
      <c r="B21" s="3" t="s">
        <v>19</v>
      </c>
      <c r="C21" s="10">
        <v>1000</v>
      </c>
      <c r="D21" s="18">
        <v>1027</v>
      </c>
      <c r="E21" s="4" t="s">
        <v>19</v>
      </c>
      <c r="F21" s="10">
        <v>1000</v>
      </c>
      <c r="G21" s="18">
        <v>1014.1</v>
      </c>
    </row>
    <row r="22" spans="2:7" x14ac:dyDescent="0.2">
      <c r="B22" s="3" t="s">
        <v>20</v>
      </c>
      <c r="C22" s="10">
        <v>21000</v>
      </c>
      <c r="D22" s="18">
        <v>25205.91</v>
      </c>
      <c r="E22" s="4" t="s">
        <v>20</v>
      </c>
      <c r="F22" s="10">
        <v>21000</v>
      </c>
      <c r="G22" s="18">
        <v>25251.1</v>
      </c>
    </row>
    <row r="23" spans="2:7" x14ac:dyDescent="0.2">
      <c r="B23" s="3" t="s">
        <v>21</v>
      </c>
      <c r="C23" s="10">
        <v>2000</v>
      </c>
      <c r="D23" s="18">
        <v>100</v>
      </c>
      <c r="E23" s="4" t="s">
        <v>21</v>
      </c>
      <c r="F23" s="10">
        <v>2000</v>
      </c>
      <c r="G23" s="18">
        <v>39</v>
      </c>
    </row>
    <row r="24" spans="2:7" x14ac:dyDescent="0.2">
      <c r="B24" s="3" t="s">
        <v>22</v>
      </c>
      <c r="C24" s="10">
        <v>10000</v>
      </c>
      <c r="D24" s="18">
        <v>12474.78</v>
      </c>
      <c r="E24" s="4" t="s">
        <v>22</v>
      </c>
      <c r="F24" s="10">
        <v>10000</v>
      </c>
      <c r="G24" s="18">
        <v>12004.27</v>
      </c>
    </row>
    <row r="25" spans="2:7" x14ac:dyDescent="0.2">
      <c r="B25" s="3"/>
      <c r="C25" s="10"/>
      <c r="D25" s="18"/>
      <c r="E25" s="4"/>
      <c r="F25" s="10"/>
      <c r="G25" s="18"/>
    </row>
    <row r="26" spans="2:7" x14ac:dyDescent="0.2">
      <c r="B26" s="3"/>
      <c r="C26" s="10"/>
      <c r="D26" s="18"/>
      <c r="E26" s="4"/>
      <c r="F26" s="10"/>
      <c r="G26" s="18"/>
    </row>
    <row r="27" spans="2:7" x14ac:dyDescent="0.2">
      <c r="B27" s="3"/>
      <c r="C27" s="10"/>
      <c r="D27" s="18"/>
      <c r="E27" s="6" t="s">
        <v>23</v>
      </c>
      <c r="F27" s="10"/>
      <c r="G27" s="18"/>
    </row>
    <row r="28" spans="2:7" x14ac:dyDescent="0.2">
      <c r="B28" s="3"/>
      <c r="C28" s="10"/>
      <c r="D28" s="18"/>
      <c r="E28" s="4"/>
      <c r="F28" s="10"/>
      <c r="G28" s="18"/>
    </row>
    <row r="29" spans="2:7" x14ac:dyDescent="0.2">
      <c r="B29" s="3"/>
      <c r="C29" s="10"/>
      <c r="D29" s="18"/>
      <c r="E29" s="4" t="s">
        <v>14</v>
      </c>
      <c r="F29" s="11">
        <v>100</v>
      </c>
      <c r="G29" s="17">
        <v>223.53</v>
      </c>
    </row>
    <row r="30" spans="2:7" x14ac:dyDescent="0.2">
      <c r="B30" s="3"/>
      <c r="C30" s="10"/>
      <c r="D30" s="18"/>
      <c r="E30" s="4" t="s">
        <v>15</v>
      </c>
      <c r="F30" s="11">
        <v>300</v>
      </c>
      <c r="G30" s="17">
        <v>89.67</v>
      </c>
    </row>
    <row r="31" spans="2:7" x14ac:dyDescent="0.2">
      <c r="B31" s="3"/>
      <c r="C31" s="10"/>
      <c r="D31" s="18"/>
      <c r="E31" s="4" t="s">
        <v>16</v>
      </c>
      <c r="F31" s="11">
        <v>300</v>
      </c>
      <c r="G31" s="17">
        <v>250</v>
      </c>
    </row>
    <row r="32" spans="2:7" x14ac:dyDescent="0.2">
      <c r="B32" s="3"/>
      <c r="C32" s="10"/>
      <c r="D32" s="18"/>
      <c r="E32" s="4" t="s">
        <v>17</v>
      </c>
      <c r="F32" s="11">
        <v>0</v>
      </c>
      <c r="G32" s="17">
        <v>0</v>
      </c>
    </row>
    <row r="33" spans="2:9" x14ac:dyDescent="0.2">
      <c r="B33" s="3"/>
      <c r="C33" s="10"/>
      <c r="D33" s="18"/>
      <c r="E33" s="4" t="s">
        <v>18</v>
      </c>
      <c r="F33" s="11">
        <v>440</v>
      </c>
      <c r="G33" s="17">
        <v>488.3</v>
      </c>
    </row>
    <row r="34" spans="2:9" x14ac:dyDescent="0.2">
      <c r="B34" s="3"/>
      <c r="C34" s="10"/>
      <c r="D34" s="18"/>
      <c r="E34" s="4" t="s">
        <v>19</v>
      </c>
      <c r="F34" s="11">
        <v>250</v>
      </c>
      <c r="G34" s="17">
        <v>237.35</v>
      </c>
    </row>
    <row r="35" spans="2:9" x14ac:dyDescent="0.2">
      <c r="B35" s="3"/>
      <c r="C35" s="10"/>
      <c r="D35" s="18"/>
      <c r="E35" s="4" t="s">
        <v>20</v>
      </c>
      <c r="F35" s="11">
        <v>300</v>
      </c>
      <c r="G35" s="17">
        <v>379.44</v>
      </c>
    </row>
    <row r="36" spans="2:9" x14ac:dyDescent="0.2">
      <c r="B36" s="3"/>
      <c r="C36" s="10"/>
      <c r="D36" s="18"/>
      <c r="E36" s="4" t="s">
        <v>21</v>
      </c>
      <c r="F36" s="11">
        <v>100</v>
      </c>
      <c r="G36" s="17">
        <v>39</v>
      </c>
    </row>
    <row r="37" spans="2:9" x14ac:dyDescent="0.2">
      <c r="B37" s="3"/>
      <c r="C37" s="10"/>
      <c r="D37" s="18"/>
      <c r="E37" s="4"/>
      <c r="F37" s="11"/>
      <c r="G37" s="17"/>
    </row>
    <row r="38" spans="2:9" x14ac:dyDescent="0.2">
      <c r="B38" s="3"/>
      <c r="C38" s="10"/>
      <c r="D38" s="18"/>
      <c r="E38" s="4" t="s">
        <v>22</v>
      </c>
      <c r="F38" s="11">
        <v>1400</v>
      </c>
      <c r="G38" s="17">
        <v>929.49</v>
      </c>
    </row>
    <row r="39" spans="2:9" x14ac:dyDescent="0.2">
      <c r="B39" s="3"/>
      <c r="C39" s="10"/>
      <c r="D39" s="18"/>
      <c r="E39" s="4"/>
      <c r="F39" s="13"/>
      <c r="G39" s="21"/>
    </row>
    <row r="40" spans="2:9" x14ac:dyDescent="0.2">
      <c r="B40" s="3"/>
      <c r="C40" s="10"/>
      <c r="D40" s="18"/>
      <c r="E40" s="4" t="s">
        <v>24</v>
      </c>
      <c r="F40" s="10">
        <v>449.61</v>
      </c>
      <c r="G40" s="18">
        <v>412.28</v>
      </c>
    </row>
    <row r="41" spans="2:9" x14ac:dyDescent="0.2">
      <c r="B41" s="3"/>
      <c r="C41" s="10"/>
      <c r="D41" s="18"/>
      <c r="E41" s="4"/>
      <c r="F41" s="10"/>
      <c r="G41" s="18"/>
      <c r="I41" s="84"/>
    </row>
    <row r="42" spans="2:9" ht="17" thickBot="1" x14ac:dyDescent="0.25">
      <c r="B42" s="3"/>
      <c r="C42" s="10"/>
      <c r="D42" s="18"/>
      <c r="E42" s="4"/>
      <c r="F42" s="10"/>
      <c r="G42" s="22"/>
      <c r="I42" s="84"/>
    </row>
    <row r="43" spans="2:9" ht="18" thickTop="1" thickBot="1" x14ac:dyDescent="0.25">
      <c r="B43" s="7" t="s">
        <v>25</v>
      </c>
      <c r="C43" s="12">
        <f>SUM(C6:C29)</f>
        <v>60555</v>
      </c>
      <c r="D43" s="19">
        <f>SUM(D6:D24)</f>
        <v>60803.8</v>
      </c>
      <c r="E43" s="8" t="s">
        <v>25</v>
      </c>
      <c r="F43" s="12">
        <f>SUM(F6:F40)</f>
        <v>60555</v>
      </c>
      <c r="G43" s="22">
        <f>SUM(G6:G40)</f>
        <v>60803.8</v>
      </c>
      <c r="H43" s="84"/>
    </row>
    <row r="44" spans="2:9" ht="17" thickTop="1" x14ac:dyDescent="0.2"/>
  </sheetData>
  <mergeCells count="1">
    <mergeCell ref="B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95D6-A129-714A-9BB6-CB0CF226C0C0}">
  <dimension ref="A1:F148"/>
  <sheetViews>
    <sheetView topLeftCell="A93" workbookViewId="0">
      <selection activeCell="D111" sqref="D111"/>
    </sheetView>
  </sheetViews>
  <sheetFormatPr baseColWidth="10" defaultRowHeight="16" x14ac:dyDescent="0.2"/>
  <cols>
    <col min="1" max="1" width="31.83203125" bestFit="1" customWidth="1"/>
    <col min="2" max="2" width="11.5" bestFit="1" customWidth="1"/>
    <col min="3" max="3" width="31.83203125" bestFit="1" customWidth="1"/>
    <col min="4" max="4" width="11.5" bestFit="1" customWidth="1"/>
    <col min="5" max="5" width="10.33203125" bestFit="1" customWidth="1"/>
    <col min="6" max="6" width="22.33203125" bestFit="1" customWidth="1"/>
  </cols>
  <sheetData>
    <row r="1" spans="1:6" ht="23" x14ac:dyDescent="0.25">
      <c r="A1" s="119" t="s">
        <v>38</v>
      </c>
      <c r="B1" s="119"/>
      <c r="C1" s="119"/>
      <c r="D1" s="119"/>
      <c r="E1" s="119"/>
      <c r="F1" s="119"/>
    </row>
    <row r="2" spans="1:6" ht="18" thickBot="1" x14ac:dyDescent="0.25">
      <c r="A2" s="28"/>
      <c r="B2" s="29" t="s">
        <v>1</v>
      </c>
      <c r="C2" s="30"/>
      <c r="D2" s="31" t="s">
        <v>3</v>
      </c>
      <c r="E2" s="31" t="s">
        <v>29</v>
      </c>
      <c r="F2" s="31" t="s">
        <v>30</v>
      </c>
    </row>
    <row r="3" spans="1:6" x14ac:dyDescent="0.2">
      <c r="A3" s="32"/>
      <c r="B3" s="33"/>
      <c r="C3" s="32"/>
      <c r="D3" s="34"/>
      <c r="E3" s="32"/>
      <c r="F3" s="32"/>
    </row>
    <row r="4" spans="1:6" x14ac:dyDescent="0.2">
      <c r="A4" s="35" t="s">
        <v>14</v>
      </c>
      <c r="B4" s="36"/>
      <c r="C4" s="37"/>
      <c r="D4" s="37"/>
      <c r="E4" s="37">
        <f>B13-D13</f>
        <v>-123.52999999999997</v>
      </c>
      <c r="F4" s="38">
        <f>B12-E4</f>
        <v>223.52999999999997</v>
      </c>
    </row>
    <row r="5" spans="1:6" x14ac:dyDescent="0.2">
      <c r="A5" s="39" t="s">
        <v>31</v>
      </c>
      <c r="B5" s="33">
        <v>343</v>
      </c>
      <c r="C5" s="39" t="s">
        <v>31</v>
      </c>
      <c r="D5" s="34">
        <v>305.98</v>
      </c>
      <c r="E5" s="32"/>
      <c r="F5" s="32"/>
    </row>
    <row r="6" spans="1:6" x14ac:dyDescent="0.2">
      <c r="A6" s="32" t="s">
        <v>55</v>
      </c>
      <c r="B6" s="33">
        <v>412.75</v>
      </c>
      <c r="C6" s="32" t="s">
        <v>55</v>
      </c>
      <c r="D6" s="34">
        <v>262.5</v>
      </c>
      <c r="E6" s="32"/>
      <c r="F6" s="32"/>
    </row>
    <row r="7" spans="1:6" x14ac:dyDescent="0.2">
      <c r="A7" s="32" t="s">
        <v>56</v>
      </c>
      <c r="B7" s="33">
        <v>500</v>
      </c>
      <c r="C7" s="32" t="s">
        <v>57</v>
      </c>
      <c r="D7" s="34">
        <v>603.29999999999995</v>
      </c>
      <c r="E7" s="32"/>
      <c r="F7" s="32"/>
    </row>
    <row r="8" spans="1:6" x14ac:dyDescent="0.2">
      <c r="A8" s="32" t="s">
        <v>58</v>
      </c>
      <c r="B8" s="33">
        <v>92.5</v>
      </c>
      <c r="C8" s="32" t="s">
        <v>58</v>
      </c>
      <c r="D8" s="34">
        <v>400</v>
      </c>
      <c r="E8" s="32"/>
      <c r="F8" s="32"/>
    </row>
    <row r="9" spans="1:6" x14ac:dyDescent="0.2">
      <c r="A9" s="32"/>
      <c r="B9" s="33"/>
      <c r="C9" s="32"/>
      <c r="D9" s="34"/>
      <c r="E9" s="32"/>
      <c r="F9" s="32"/>
    </row>
    <row r="10" spans="1:6" x14ac:dyDescent="0.2">
      <c r="A10" s="32"/>
      <c r="B10" s="33"/>
      <c r="C10" s="32"/>
      <c r="D10" s="34"/>
      <c r="E10" s="32"/>
      <c r="F10" s="32"/>
    </row>
    <row r="11" spans="1:6" x14ac:dyDescent="0.2">
      <c r="A11" s="32"/>
      <c r="B11" s="33"/>
      <c r="C11" s="32"/>
      <c r="D11" s="34"/>
      <c r="E11" s="32"/>
      <c r="F11" s="32"/>
    </row>
    <row r="12" spans="1:6" ht="17" thickBot="1" x14ac:dyDescent="0.25">
      <c r="A12" s="40" t="s">
        <v>32</v>
      </c>
      <c r="B12" s="33">
        <v>100</v>
      </c>
      <c r="C12" s="32"/>
      <c r="D12" s="34"/>
      <c r="E12" s="32"/>
      <c r="F12" s="32"/>
    </row>
    <row r="13" spans="1:6" x14ac:dyDescent="0.2">
      <c r="A13" s="41" t="s">
        <v>25</v>
      </c>
      <c r="B13" s="42">
        <f>SUM(B5:B12)</f>
        <v>1448.25</v>
      </c>
      <c r="C13" s="41" t="s">
        <v>25</v>
      </c>
      <c r="D13" s="43">
        <f>SUM(D5:D12)</f>
        <v>1571.78</v>
      </c>
      <c r="E13" s="32"/>
      <c r="F13" s="32"/>
    </row>
    <row r="14" spans="1:6" x14ac:dyDescent="0.2">
      <c r="A14" s="44"/>
      <c r="B14" s="33"/>
      <c r="C14" s="44"/>
      <c r="D14" s="34"/>
      <c r="E14" s="32"/>
      <c r="F14" s="32"/>
    </row>
    <row r="15" spans="1:6" x14ac:dyDescent="0.2">
      <c r="A15" s="32"/>
      <c r="B15" s="34"/>
      <c r="C15" s="45"/>
      <c r="D15" s="32"/>
      <c r="E15" s="32"/>
      <c r="F15" s="32"/>
    </row>
    <row r="16" spans="1:6" x14ac:dyDescent="0.2">
      <c r="A16" s="32"/>
      <c r="B16" s="33"/>
      <c r="C16" s="32"/>
      <c r="D16" s="32"/>
      <c r="E16" s="32"/>
      <c r="F16" s="32"/>
    </row>
    <row r="17" spans="1:6" x14ac:dyDescent="0.2">
      <c r="A17" s="35" t="s">
        <v>15</v>
      </c>
      <c r="B17" s="36"/>
      <c r="C17" s="37"/>
      <c r="D17" s="37"/>
      <c r="E17" s="37">
        <f>B25-D25</f>
        <v>210.32999999999993</v>
      </c>
      <c r="F17" s="38">
        <f>B24-E17</f>
        <v>89.670000000000073</v>
      </c>
    </row>
    <row r="18" spans="1:6" x14ac:dyDescent="0.2">
      <c r="A18" s="39" t="s">
        <v>59</v>
      </c>
      <c r="B18" s="33">
        <v>3796.25</v>
      </c>
      <c r="C18" s="39" t="s">
        <v>59</v>
      </c>
      <c r="D18" s="34">
        <f>3690.3+26.98</f>
        <v>3717.28</v>
      </c>
      <c r="E18" s="34"/>
      <c r="F18" s="34"/>
    </row>
    <row r="19" spans="1:6" x14ac:dyDescent="0.2">
      <c r="A19" s="4" t="s">
        <v>61</v>
      </c>
      <c r="B19" s="34">
        <v>104</v>
      </c>
      <c r="C19" s="45" t="s">
        <v>61</v>
      </c>
      <c r="D19">
        <v>161.5</v>
      </c>
      <c r="E19" s="32"/>
      <c r="F19" s="34"/>
    </row>
    <row r="20" spans="1:6" x14ac:dyDescent="0.2">
      <c r="A20" s="39" t="s">
        <v>60</v>
      </c>
      <c r="B20" s="81">
        <v>0</v>
      </c>
      <c r="C20" s="32" t="s">
        <v>60</v>
      </c>
      <c r="D20" s="34">
        <v>23.14</v>
      </c>
      <c r="E20" s="32"/>
      <c r="F20" s="34"/>
    </row>
    <row r="21" spans="1:6" x14ac:dyDescent="0.2">
      <c r="A21" s="39" t="s">
        <v>62</v>
      </c>
      <c r="B21" s="33">
        <v>48</v>
      </c>
      <c r="C21" s="32" t="s">
        <v>62</v>
      </c>
      <c r="D21" s="34">
        <v>136</v>
      </c>
      <c r="E21" s="32"/>
      <c r="F21" s="34"/>
    </row>
    <row r="22" spans="1:6" x14ac:dyDescent="0.2">
      <c r="A22" s="32"/>
      <c r="B22" s="33"/>
      <c r="C22" s="32"/>
      <c r="D22" s="34"/>
      <c r="E22" s="32"/>
      <c r="F22" s="34"/>
    </row>
    <row r="23" spans="1:6" x14ac:dyDescent="0.2">
      <c r="A23" s="32"/>
      <c r="B23" s="33"/>
      <c r="C23" s="32"/>
      <c r="D23" s="34"/>
      <c r="E23" s="32"/>
      <c r="F23" s="34"/>
    </row>
    <row r="24" spans="1:6" ht="17" thickBot="1" x14ac:dyDescent="0.25">
      <c r="A24" s="40" t="s">
        <v>32</v>
      </c>
      <c r="B24" s="33">
        <v>300</v>
      </c>
      <c r="C24" s="32"/>
      <c r="D24" s="34"/>
      <c r="E24" s="32"/>
      <c r="F24" s="34"/>
    </row>
    <row r="25" spans="1:6" x14ac:dyDescent="0.2">
      <c r="A25" s="41" t="s">
        <v>25</v>
      </c>
      <c r="B25" s="42">
        <f>SUM(B18:B24)</f>
        <v>4248.25</v>
      </c>
      <c r="C25" s="41" t="s">
        <v>25</v>
      </c>
      <c r="D25" s="43">
        <f>SUM(D18:D24)</f>
        <v>4037.92</v>
      </c>
      <c r="E25" s="32"/>
      <c r="F25" s="34"/>
    </row>
    <row r="26" spans="1:6" x14ac:dyDescent="0.2">
      <c r="A26" s="44"/>
      <c r="B26" s="33"/>
      <c r="C26" s="44"/>
      <c r="D26" s="34"/>
      <c r="E26" s="32"/>
      <c r="F26" s="34"/>
    </row>
    <row r="27" spans="1:6" x14ac:dyDescent="0.2">
      <c r="A27" s="32"/>
      <c r="B27" s="33"/>
      <c r="C27" s="32"/>
      <c r="D27" s="34"/>
      <c r="E27" s="32"/>
      <c r="F27" s="34"/>
    </row>
    <row r="28" spans="1:6" x14ac:dyDescent="0.2">
      <c r="A28" s="32"/>
      <c r="B28" s="33"/>
      <c r="C28" s="32"/>
      <c r="D28" s="34"/>
      <c r="E28" s="32"/>
      <c r="F28" s="34"/>
    </row>
    <row r="29" spans="1:6" x14ac:dyDescent="0.2">
      <c r="A29" s="35" t="s">
        <v>16</v>
      </c>
      <c r="B29" s="36"/>
      <c r="C29" s="37"/>
      <c r="D29" s="37"/>
      <c r="E29" s="37">
        <f>B35-D35</f>
        <v>250</v>
      </c>
      <c r="F29" s="38">
        <v>0</v>
      </c>
    </row>
    <row r="30" spans="1:6" x14ac:dyDescent="0.2">
      <c r="A30" s="32" t="s">
        <v>63</v>
      </c>
      <c r="B30" s="33">
        <v>1908</v>
      </c>
      <c r="C30" s="32" t="s">
        <v>64</v>
      </c>
      <c r="D30" s="34">
        <v>1908</v>
      </c>
      <c r="E30" s="32"/>
      <c r="F30" s="34"/>
    </row>
    <row r="31" spans="1:6" x14ac:dyDescent="0.2">
      <c r="A31" s="32"/>
      <c r="B31" s="33"/>
      <c r="C31" s="32"/>
      <c r="D31" s="34"/>
      <c r="E31" s="32"/>
      <c r="F31" s="34"/>
    </row>
    <row r="32" spans="1:6" x14ac:dyDescent="0.2">
      <c r="A32" s="32"/>
      <c r="B32" s="33"/>
      <c r="C32" s="32"/>
      <c r="D32" s="34"/>
      <c r="E32" s="32"/>
      <c r="F32" s="34"/>
    </row>
    <row r="33" spans="1:6" x14ac:dyDescent="0.2">
      <c r="A33" s="32"/>
      <c r="B33" s="33"/>
      <c r="C33" s="32"/>
      <c r="D33" s="34"/>
      <c r="E33" s="32"/>
      <c r="F33" s="34"/>
    </row>
    <row r="34" spans="1:6" ht="17" thickBot="1" x14ac:dyDescent="0.25">
      <c r="A34" s="40" t="s">
        <v>32</v>
      </c>
      <c r="B34" s="33">
        <v>250</v>
      </c>
      <c r="C34" s="32"/>
      <c r="D34" s="34"/>
      <c r="E34" s="32"/>
      <c r="F34" s="34"/>
    </row>
    <row r="35" spans="1:6" x14ac:dyDescent="0.2">
      <c r="A35" s="41" t="s">
        <v>25</v>
      </c>
      <c r="B35" s="42">
        <f>SUM(B30:B34)</f>
        <v>2158</v>
      </c>
      <c r="C35" s="41" t="s">
        <v>25</v>
      </c>
      <c r="D35" s="43">
        <f>SUM(D30:D34)</f>
        <v>1908</v>
      </c>
      <c r="E35" s="32"/>
      <c r="F35" s="34"/>
    </row>
    <row r="36" spans="1:6" x14ac:dyDescent="0.2">
      <c r="A36" s="32"/>
      <c r="B36" s="33"/>
      <c r="C36" s="32"/>
      <c r="D36" s="34"/>
      <c r="E36" s="32"/>
      <c r="F36" s="34"/>
    </row>
    <row r="37" spans="1:6" x14ac:dyDescent="0.2">
      <c r="A37" s="32"/>
      <c r="B37" s="33"/>
      <c r="C37" s="32"/>
      <c r="D37" s="34"/>
      <c r="E37" s="32"/>
      <c r="F37" s="34"/>
    </row>
    <row r="38" spans="1:6" x14ac:dyDescent="0.2">
      <c r="A38" s="35" t="s">
        <v>39</v>
      </c>
      <c r="B38" s="36"/>
      <c r="C38" s="37"/>
      <c r="D38" s="37"/>
      <c r="E38" s="37">
        <v>0</v>
      </c>
      <c r="F38" s="38">
        <v>0</v>
      </c>
    </row>
    <row r="39" spans="1:6" x14ac:dyDescent="0.2">
      <c r="A39" s="32"/>
      <c r="B39" s="33"/>
      <c r="C39" s="32"/>
      <c r="D39" s="34"/>
      <c r="E39" s="32"/>
      <c r="F39" s="34"/>
    </row>
    <row r="40" spans="1:6" x14ac:dyDescent="0.2">
      <c r="A40" s="32"/>
      <c r="B40" s="33"/>
      <c r="C40" s="32"/>
      <c r="D40" s="34"/>
      <c r="E40" s="32"/>
      <c r="F40" s="34"/>
    </row>
    <row r="41" spans="1:6" x14ac:dyDescent="0.2">
      <c r="A41" s="32"/>
      <c r="B41" s="33"/>
      <c r="C41" s="32"/>
      <c r="D41" s="34"/>
      <c r="E41" s="32"/>
      <c r="F41" s="34"/>
    </row>
    <row r="42" spans="1:6" x14ac:dyDescent="0.2">
      <c r="A42" s="32"/>
      <c r="B42" s="33"/>
      <c r="C42" s="32"/>
      <c r="D42" s="34"/>
      <c r="E42" s="32"/>
      <c r="F42" s="34"/>
    </row>
    <row r="43" spans="1:6" ht="17" thickBot="1" x14ac:dyDescent="0.25">
      <c r="A43" s="47" t="s">
        <v>32</v>
      </c>
      <c r="B43" s="48">
        <v>0</v>
      </c>
      <c r="C43" s="49"/>
      <c r="D43" s="49"/>
      <c r="E43" s="32"/>
      <c r="F43" s="34"/>
    </row>
    <row r="44" spans="1:6" x14ac:dyDescent="0.2">
      <c r="A44" s="44" t="s">
        <v>25</v>
      </c>
      <c r="B44" s="33">
        <v>0</v>
      </c>
      <c r="C44" s="44" t="s">
        <v>25</v>
      </c>
      <c r="D44" s="34">
        <v>0</v>
      </c>
      <c r="E44" s="32"/>
      <c r="F44" s="34"/>
    </row>
    <row r="45" spans="1:6" x14ac:dyDescent="0.2">
      <c r="A45" s="44"/>
      <c r="B45" s="33"/>
      <c r="C45" s="44"/>
      <c r="D45" s="34"/>
      <c r="E45" s="32"/>
      <c r="F45" s="34"/>
    </row>
    <row r="46" spans="1:6" x14ac:dyDescent="0.2">
      <c r="A46" s="44"/>
      <c r="B46" s="33"/>
      <c r="C46" s="44"/>
      <c r="D46" s="34"/>
      <c r="E46" s="32"/>
      <c r="F46" s="34"/>
    </row>
    <row r="47" spans="1:6" x14ac:dyDescent="0.2">
      <c r="A47" s="44"/>
      <c r="B47" s="33"/>
      <c r="C47" s="44"/>
      <c r="D47" s="34"/>
      <c r="E47" s="32"/>
      <c r="F47" s="34"/>
    </row>
    <row r="48" spans="1:6" x14ac:dyDescent="0.2">
      <c r="A48" s="35" t="s">
        <v>18</v>
      </c>
      <c r="B48" s="36"/>
      <c r="C48" s="37"/>
      <c r="D48" s="37"/>
      <c r="E48" s="37">
        <f>B56-D56</f>
        <v>-48.299999999999272</v>
      </c>
      <c r="F48" s="38">
        <f>B55-E48</f>
        <v>488.29999999999927</v>
      </c>
    </row>
    <row r="49" spans="1:6" x14ac:dyDescent="0.2">
      <c r="A49" s="39" t="s">
        <v>40</v>
      </c>
      <c r="B49" s="33">
        <v>84</v>
      </c>
      <c r="C49" s="39" t="s">
        <v>40</v>
      </c>
      <c r="D49" s="34">
        <v>131.75</v>
      </c>
      <c r="E49" s="32"/>
      <c r="F49" s="32"/>
    </row>
    <row r="50" spans="1:6" x14ac:dyDescent="0.2">
      <c r="A50" s="50" t="s">
        <v>41</v>
      </c>
      <c r="B50" s="51">
        <v>10859</v>
      </c>
      <c r="C50" s="34" t="s">
        <v>41</v>
      </c>
      <c r="D50" s="34">
        <v>11094.55</v>
      </c>
      <c r="E50" s="32"/>
      <c r="F50" s="32"/>
    </row>
    <row r="51" spans="1:6" x14ac:dyDescent="0.2">
      <c r="A51" s="39" t="s">
        <v>65</v>
      </c>
      <c r="B51" s="81">
        <v>397</v>
      </c>
      <c r="C51" s="39" t="s">
        <v>65</v>
      </c>
      <c r="D51" s="34">
        <v>570</v>
      </c>
      <c r="E51" s="32"/>
      <c r="F51" s="32"/>
    </row>
    <row r="52" spans="1:6" x14ac:dyDescent="0.2">
      <c r="A52" s="4" t="s">
        <v>66</v>
      </c>
      <c r="B52" s="33">
        <v>32</v>
      </c>
      <c r="C52" s="39" t="s">
        <v>67</v>
      </c>
      <c r="D52" s="34">
        <v>64</v>
      </c>
      <c r="E52" s="32"/>
      <c r="F52" s="32"/>
    </row>
    <row r="53" spans="1:6" x14ac:dyDescent="0.2">
      <c r="A53" s="39"/>
      <c r="B53" s="33"/>
      <c r="C53" s="39"/>
      <c r="D53" s="34"/>
      <c r="E53" s="32"/>
      <c r="F53" s="32"/>
    </row>
    <row r="54" spans="1:6" x14ac:dyDescent="0.2">
      <c r="A54" s="39"/>
      <c r="B54" s="33"/>
      <c r="C54" s="39"/>
      <c r="D54" s="34"/>
      <c r="E54" s="32"/>
      <c r="F54" s="34"/>
    </row>
    <row r="55" spans="1:6" ht="17" thickBot="1" x14ac:dyDescent="0.25">
      <c r="A55" s="40" t="s">
        <v>32</v>
      </c>
      <c r="B55" s="33">
        <v>440</v>
      </c>
      <c r="C55" s="39"/>
      <c r="D55" s="34"/>
      <c r="E55" s="32"/>
      <c r="F55" s="34"/>
    </row>
    <row r="56" spans="1:6" x14ac:dyDescent="0.2">
      <c r="A56" s="41" t="s">
        <v>25</v>
      </c>
      <c r="B56" s="42">
        <f>SUM(B49:B55)</f>
        <v>11812</v>
      </c>
      <c r="C56" s="41" t="s">
        <v>25</v>
      </c>
      <c r="D56" s="43">
        <f>SUM(D49:D55)</f>
        <v>11860.3</v>
      </c>
      <c r="E56" s="32"/>
      <c r="F56" s="34"/>
    </row>
    <row r="57" spans="1:6" x14ac:dyDescent="0.2">
      <c r="A57" s="39"/>
      <c r="B57" s="33"/>
      <c r="C57" s="39"/>
      <c r="D57" s="34"/>
      <c r="E57" s="32"/>
      <c r="F57" s="34"/>
    </row>
    <row r="58" spans="1:6" x14ac:dyDescent="0.2">
      <c r="A58" s="44"/>
      <c r="B58" s="33"/>
      <c r="C58" s="44"/>
      <c r="D58" s="34"/>
      <c r="E58" s="32"/>
      <c r="F58" s="32"/>
    </row>
    <row r="59" spans="1:6" x14ac:dyDescent="0.2">
      <c r="A59" s="39"/>
      <c r="B59" s="33"/>
      <c r="C59" s="39"/>
      <c r="D59" s="34"/>
      <c r="E59" s="32"/>
      <c r="F59" s="32"/>
    </row>
    <row r="60" spans="1:6" x14ac:dyDescent="0.2">
      <c r="A60" s="35" t="s">
        <v>19</v>
      </c>
      <c r="B60" s="36"/>
      <c r="C60" s="37"/>
      <c r="D60" s="37"/>
      <c r="E60" s="37">
        <f>B72-D72</f>
        <v>12.649999999999977</v>
      </c>
      <c r="F60" s="38">
        <f>B71-E60</f>
        <v>237.35000000000002</v>
      </c>
    </row>
    <row r="61" spans="1:6" x14ac:dyDescent="0.2">
      <c r="A61" s="39" t="s">
        <v>33</v>
      </c>
      <c r="B61" s="33">
        <f>373.5+225</f>
        <v>598.5</v>
      </c>
      <c r="C61" s="39" t="s">
        <v>42</v>
      </c>
      <c r="D61" s="34">
        <v>623.75</v>
      </c>
      <c r="E61" s="32"/>
      <c r="F61" s="34"/>
    </row>
    <row r="62" spans="1:6" x14ac:dyDescent="0.2">
      <c r="A62" s="39" t="s">
        <v>68</v>
      </c>
      <c r="B62" s="81">
        <v>102</v>
      </c>
      <c r="C62" s="39" t="s">
        <v>68</v>
      </c>
      <c r="D62" s="34">
        <f>102+30.12</f>
        <v>132.12</v>
      </c>
      <c r="E62" s="32"/>
      <c r="F62" s="34"/>
    </row>
    <row r="63" spans="1:6" x14ac:dyDescent="0.2">
      <c r="A63" s="39" t="s">
        <v>34</v>
      </c>
      <c r="B63" s="33">
        <v>0</v>
      </c>
      <c r="C63" s="34" t="s">
        <v>34</v>
      </c>
      <c r="D63" s="34">
        <f>13.49+5.75</f>
        <v>19.240000000000002</v>
      </c>
      <c r="E63" s="32"/>
      <c r="F63" s="34"/>
    </row>
    <row r="64" spans="1:6" x14ac:dyDescent="0.2">
      <c r="A64" s="52" t="s">
        <v>69</v>
      </c>
      <c r="B64" s="33">
        <v>76.25</v>
      </c>
      <c r="C64" s="52" t="s">
        <v>69</v>
      </c>
      <c r="D64" s="34">
        <v>152.5</v>
      </c>
      <c r="E64" s="53"/>
      <c r="F64" s="34"/>
    </row>
    <row r="65" spans="1:6" x14ac:dyDescent="0.2">
      <c r="A65" s="52" t="s">
        <v>70</v>
      </c>
      <c r="B65" s="33">
        <v>0</v>
      </c>
      <c r="C65" s="52" t="s">
        <v>70</v>
      </c>
      <c r="D65" s="34">
        <f>24.9+33.64</f>
        <v>58.54</v>
      </c>
      <c r="E65" s="53"/>
      <c r="F65" s="34"/>
    </row>
    <row r="66" spans="1:6" x14ac:dyDescent="0.2">
      <c r="A66" s="52" t="s">
        <v>71</v>
      </c>
      <c r="B66" s="33">
        <v>0</v>
      </c>
      <c r="C66" s="52" t="s">
        <v>71</v>
      </c>
      <c r="D66" s="34">
        <v>6</v>
      </c>
      <c r="E66" s="53"/>
      <c r="F66" s="34"/>
    </row>
    <row r="67" spans="1:6" x14ac:dyDescent="0.2">
      <c r="A67" s="52" t="s">
        <v>72</v>
      </c>
      <c r="B67" s="33">
        <v>0</v>
      </c>
      <c r="C67" s="52" t="s">
        <v>72</v>
      </c>
      <c r="D67" s="34">
        <v>21.95</v>
      </c>
      <c r="E67" s="53"/>
      <c r="F67" s="34"/>
    </row>
    <row r="68" spans="1:6" x14ac:dyDescent="0.2">
      <c r="A68" s="54"/>
      <c r="B68" s="55"/>
      <c r="C68" s="34"/>
      <c r="D68" s="34"/>
      <c r="E68" s="53"/>
      <c r="F68" s="34"/>
    </row>
    <row r="69" spans="1:6" x14ac:dyDescent="0.2">
      <c r="A69" s="39"/>
      <c r="B69" s="33"/>
      <c r="C69" s="34"/>
      <c r="D69" s="34"/>
      <c r="E69" s="53"/>
      <c r="F69" s="34"/>
    </row>
    <row r="70" spans="1:6" x14ac:dyDescent="0.2">
      <c r="A70" s="52"/>
      <c r="B70" s="33"/>
      <c r="C70" s="52"/>
      <c r="D70" s="34"/>
      <c r="E70" s="53"/>
      <c r="F70" s="34"/>
    </row>
    <row r="71" spans="1:6" ht="17" thickBot="1" x14ac:dyDescent="0.25">
      <c r="A71" s="56" t="s">
        <v>32</v>
      </c>
      <c r="B71" s="33">
        <v>250</v>
      </c>
      <c r="C71" s="52"/>
      <c r="D71" s="34"/>
      <c r="E71" s="53"/>
      <c r="F71" s="34"/>
    </row>
    <row r="72" spans="1:6" x14ac:dyDescent="0.2">
      <c r="A72" s="57" t="s">
        <v>25</v>
      </c>
      <c r="B72" s="42">
        <f>SUM(B61:B71)</f>
        <v>1026.75</v>
      </c>
      <c r="C72" s="57" t="s">
        <v>25</v>
      </c>
      <c r="D72" s="43">
        <f>SUM(D61:D71)</f>
        <v>1014.1</v>
      </c>
      <c r="E72" s="53"/>
      <c r="F72" s="34"/>
    </row>
    <row r="73" spans="1:6" x14ac:dyDescent="0.2">
      <c r="A73" s="52"/>
      <c r="B73" s="33"/>
      <c r="C73" s="52"/>
      <c r="D73" s="34"/>
      <c r="E73" s="53"/>
      <c r="F73" s="34"/>
    </row>
    <row r="74" spans="1:6" x14ac:dyDescent="0.2">
      <c r="A74" s="52"/>
      <c r="B74" s="33"/>
      <c r="C74" s="52"/>
      <c r="D74" s="34"/>
      <c r="E74" s="53"/>
      <c r="F74" s="34"/>
    </row>
    <row r="75" spans="1:6" x14ac:dyDescent="0.2">
      <c r="A75" s="58" t="s">
        <v>20</v>
      </c>
      <c r="B75" s="36"/>
      <c r="C75" s="59"/>
      <c r="D75" s="37"/>
      <c r="E75" s="37">
        <f>B83-D83</f>
        <v>-79.43999999999869</v>
      </c>
      <c r="F75" s="38">
        <f>B82-E75</f>
        <v>379.43999999999869</v>
      </c>
    </row>
    <row r="76" spans="1:6" x14ac:dyDescent="0.2">
      <c r="A76" s="52"/>
      <c r="B76" s="33"/>
      <c r="C76" s="4" t="s">
        <v>43</v>
      </c>
      <c r="D76" s="4">
        <v>8.75</v>
      </c>
      <c r="E76" s="53"/>
      <c r="F76" s="34"/>
    </row>
    <row r="77" spans="1:6" x14ac:dyDescent="0.2">
      <c r="A77" s="52"/>
      <c r="B77" s="60"/>
      <c r="C77" s="52" t="s">
        <v>73</v>
      </c>
      <c r="D77" s="34">
        <v>25.5</v>
      </c>
      <c r="E77" s="53"/>
      <c r="F77" s="34"/>
    </row>
    <row r="78" spans="1:6" x14ac:dyDescent="0.2">
      <c r="A78" s="52" t="s">
        <v>35</v>
      </c>
      <c r="B78" s="60">
        <v>24905.91</v>
      </c>
      <c r="C78" s="52" t="s">
        <v>35</v>
      </c>
      <c r="D78" s="34">
        <v>25251.1</v>
      </c>
      <c r="E78" s="53"/>
      <c r="F78" s="34"/>
    </row>
    <row r="79" spans="1:6" x14ac:dyDescent="0.2">
      <c r="A79" s="52"/>
      <c r="B79" s="46"/>
      <c r="C79" s="82"/>
      <c r="D79" s="83"/>
      <c r="E79" s="53"/>
      <c r="F79" s="34"/>
    </row>
    <row r="80" spans="1:6" x14ac:dyDescent="0.2">
      <c r="A80" s="52"/>
      <c r="B80" s="33"/>
      <c r="C80" s="52"/>
      <c r="D80" s="34"/>
      <c r="E80" s="53"/>
      <c r="F80" s="34"/>
    </row>
    <row r="81" spans="1:6" x14ac:dyDescent="0.2">
      <c r="A81" s="56"/>
      <c r="B81" s="33"/>
      <c r="C81" s="52"/>
      <c r="D81" s="34"/>
      <c r="E81" s="53"/>
      <c r="F81" s="34"/>
    </row>
    <row r="82" spans="1:6" ht="17" thickBot="1" x14ac:dyDescent="0.25">
      <c r="A82" s="56" t="s">
        <v>32</v>
      </c>
      <c r="B82" s="33">
        <v>300</v>
      </c>
      <c r="C82" s="52"/>
      <c r="D82" s="34"/>
      <c r="E82" s="53"/>
      <c r="F82" s="34"/>
    </row>
    <row r="83" spans="1:6" x14ac:dyDescent="0.2">
      <c r="A83" s="57" t="s">
        <v>25</v>
      </c>
      <c r="B83" s="42">
        <f>SUM(B76:B82)</f>
        <v>25205.91</v>
      </c>
      <c r="C83" s="57" t="s">
        <v>25</v>
      </c>
      <c r="D83" s="43">
        <f>SUM(D76:D82)</f>
        <v>25285.35</v>
      </c>
      <c r="E83" s="53"/>
      <c r="F83" s="34"/>
    </row>
    <row r="84" spans="1:6" x14ac:dyDescent="0.2">
      <c r="A84" s="52"/>
      <c r="B84" s="33"/>
      <c r="C84" s="52"/>
      <c r="D84" s="34"/>
      <c r="E84" s="53"/>
      <c r="F84" s="34"/>
    </row>
    <row r="85" spans="1:6" x14ac:dyDescent="0.2">
      <c r="A85" s="52"/>
      <c r="B85" s="33"/>
      <c r="C85" s="52"/>
      <c r="D85" s="34"/>
      <c r="E85" s="53"/>
      <c r="F85" s="34"/>
    </row>
    <row r="86" spans="1:6" x14ac:dyDescent="0.2">
      <c r="A86" s="58" t="s">
        <v>21</v>
      </c>
      <c r="B86" s="36"/>
      <c r="C86" s="59"/>
      <c r="D86" s="37"/>
      <c r="E86" s="37">
        <f>B92-D92</f>
        <v>61</v>
      </c>
      <c r="F86" s="38">
        <f>B91-E86</f>
        <v>39</v>
      </c>
    </row>
    <row r="87" spans="1:6" x14ac:dyDescent="0.2">
      <c r="A87" s="52" t="s">
        <v>74</v>
      </c>
      <c r="B87" s="33">
        <v>0</v>
      </c>
      <c r="C87" s="52" t="s">
        <v>44</v>
      </c>
      <c r="D87" s="34">
        <v>27</v>
      </c>
      <c r="E87" s="53"/>
      <c r="F87" s="34"/>
    </row>
    <row r="88" spans="1:6" x14ac:dyDescent="0.2">
      <c r="A88" s="52" t="s">
        <v>36</v>
      </c>
      <c r="B88" s="33">
        <v>0</v>
      </c>
      <c r="C88" s="52" t="s">
        <v>36</v>
      </c>
      <c r="D88" s="34">
        <v>12</v>
      </c>
      <c r="E88" s="53"/>
      <c r="F88" s="34"/>
    </row>
    <row r="89" spans="1:6" x14ac:dyDescent="0.2">
      <c r="A89" s="52"/>
      <c r="B89" s="33"/>
      <c r="C89" s="52"/>
      <c r="D89" s="34"/>
      <c r="E89" s="53"/>
      <c r="F89" s="34"/>
    </row>
    <row r="90" spans="1:6" x14ac:dyDescent="0.2">
      <c r="A90" s="52"/>
      <c r="B90" s="33"/>
      <c r="C90" s="52"/>
      <c r="D90" s="34"/>
      <c r="E90" s="53"/>
      <c r="F90" s="34"/>
    </row>
    <row r="91" spans="1:6" ht="17" thickBot="1" x14ac:dyDescent="0.25">
      <c r="A91" s="61" t="s">
        <v>32</v>
      </c>
      <c r="B91" s="62">
        <v>100</v>
      </c>
      <c r="C91" s="63"/>
      <c r="D91" s="64"/>
      <c r="E91" s="53"/>
      <c r="F91" s="34"/>
    </row>
    <row r="92" spans="1:6" ht="17" thickTop="1" x14ac:dyDescent="0.2">
      <c r="A92" s="65" t="s">
        <v>25</v>
      </c>
      <c r="B92" s="33">
        <f>SUM(B87:B91)</f>
        <v>100</v>
      </c>
      <c r="C92" s="65" t="s">
        <v>25</v>
      </c>
      <c r="D92" s="34">
        <f>SUM(D87:D90)</f>
        <v>39</v>
      </c>
      <c r="E92" s="53"/>
      <c r="F92" s="34"/>
    </row>
    <row r="93" spans="1:6" x14ac:dyDescent="0.2">
      <c r="A93" s="52"/>
      <c r="B93" s="33"/>
      <c r="C93" s="52"/>
      <c r="D93" s="34"/>
      <c r="E93" s="53"/>
      <c r="F93" s="34"/>
    </row>
    <row r="94" spans="1:6" x14ac:dyDescent="0.2">
      <c r="A94" s="52"/>
      <c r="B94" s="33"/>
      <c r="C94" s="52"/>
      <c r="D94" s="34"/>
      <c r="E94" s="53"/>
      <c r="F94" s="34"/>
    </row>
    <row r="95" spans="1:6" x14ac:dyDescent="0.2">
      <c r="A95" s="58" t="s">
        <v>22</v>
      </c>
      <c r="B95" s="36"/>
      <c r="C95" s="59"/>
      <c r="D95" s="37"/>
      <c r="E95" s="37">
        <f>B117-D117</f>
        <v>470.5099999999984</v>
      </c>
      <c r="F95" s="38">
        <f>B116-E95</f>
        <v>929.4900000000016</v>
      </c>
    </row>
    <row r="96" spans="1:6" x14ac:dyDescent="0.2">
      <c r="A96" s="4" t="s">
        <v>75</v>
      </c>
      <c r="B96" s="81">
        <v>136.72999999999999</v>
      </c>
      <c r="C96" s="66" t="s">
        <v>76</v>
      </c>
      <c r="D96" s="67">
        <v>165.44</v>
      </c>
      <c r="E96" s="53"/>
      <c r="F96" s="34"/>
    </row>
    <row r="97" spans="1:6" x14ac:dyDescent="0.2">
      <c r="A97" s="4" t="s">
        <v>45</v>
      </c>
      <c r="B97" s="68">
        <v>100</v>
      </c>
      <c r="C97" s="52" t="s">
        <v>45</v>
      </c>
      <c r="D97" s="34">
        <v>326.91000000000003</v>
      </c>
      <c r="E97" s="53"/>
      <c r="F97" s="34"/>
    </row>
    <row r="98" spans="1:6" x14ac:dyDescent="0.2">
      <c r="A98" s="52" t="s">
        <v>46</v>
      </c>
      <c r="B98" s="33">
        <v>6886.5</v>
      </c>
      <c r="C98" s="52" t="s">
        <v>47</v>
      </c>
      <c r="D98" s="34">
        <v>6959.77</v>
      </c>
      <c r="E98" s="53"/>
      <c r="F98" s="34"/>
    </row>
    <row r="99" spans="1:6" x14ac:dyDescent="0.2">
      <c r="A99" s="52" t="s">
        <v>48</v>
      </c>
      <c r="B99" s="33">
        <v>1250.5999999999999</v>
      </c>
      <c r="C99" s="52" t="s">
        <v>48</v>
      </c>
      <c r="D99" s="34">
        <v>1309</v>
      </c>
      <c r="E99" s="53"/>
      <c r="F99" s="34"/>
    </row>
    <row r="100" spans="1:6" x14ac:dyDescent="0.2">
      <c r="A100" s="52" t="s">
        <v>49</v>
      </c>
      <c r="B100" s="33">
        <v>22.5</v>
      </c>
      <c r="C100" s="52" t="s">
        <v>49</v>
      </c>
      <c r="D100" s="34">
        <v>20.67</v>
      </c>
      <c r="E100" s="53"/>
      <c r="F100" s="34"/>
    </row>
    <row r="101" spans="1:6" x14ac:dyDescent="0.2">
      <c r="A101" s="52" t="s">
        <v>77</v>
      </c>
      <c r="B101" s="33">
        <v>0</v>
      </c>
      <c r="C101" s="52" t="s">
        <v>77</v>
      </c>
      <c r="D101" s="34">
        <v>75.59</v>
      </c>
      <c r="E101" s="53"/>
      <c r="F101" s="34"/>
    </row>
    <row r="102" spans="1:6" x14ac:dyDescent="0.2">
      <c r="A102" s="52" t="s">
        <v>78</v>
      </c>
      <c r="B102" s="33">
        <v>86.5</v>
      </c>
      <c r="C102" s="52" t="s">
        <v>78</v>
      </c>
      <c r="D102" s="34">
        <v>97.5</v>
      </c>
      <c r="E102" s="53"/>
      <c r="F102" s="34"/>
    </row>
    <row r="103" spans="1:6" x14ac:dyDescent="0.2">
      <c r="A103" s="52" t="s">
        <v>37</v>
      </c>
      <c r="B103" s="33">
        <v>0</v>
      </c>
      <c r="C103" s="52" t="s">
        <v>37</v>
      </c>
      <c r="D103" s="34">
        <v>50</v>
      </c>
      <c r="E103" s="53"/>
      <c r="F103" s="34"/>
    </row>
    <row r="104" spans="1:6" x14ac:dyDescent="0.2">
      <c r="A104" s="52" t="s">
        <v>79</v>
      </c>
      <c r="B104" s="33">
        <v>0</v>
      </c>
      <c r="C104" s="52" t="s">
        <v>79</v>
      </c>
      <c r="D104" s="34">
        <v>56.32</v>
      </c>
      <c r="E104" s="53"/>
      <c r="F104" s="34"/>
    </row>
    <row r="105" spans="1:6" x14ac:dyDescent="0.2">
      <c r="A105" s="52" t="s">
        <v>80</v>
      </c>
      <c r="B105" s="33">
        <v>0</v>
      </c>
      <c r="C105" s="52" t="s">
        <v>80</v>
      </c>
      <c r="D105" s="34">
        <v>150.34</v>
      </c>
      <c r="E105" s="53"/>
      <c r="F105" s="34"/>
    </row>
    <row r="106" spans="1:6" x14ac:dyDescent="0.2">
      <c r="A106" s="52" t="s">
        <v>81</v>
      </c>
      <c r="B106" s="33">
        <v>1712.65</v>
      </c>
      <c r="C106" s="52" t="s">
        <v>82</v>
      </c>
      <c r="D106" s="34">
        <v>1235.42</v>
      </c>
      <c r="E106" s="53"/>
      <c r="F106" s="34"/>
    </row>
    <row r="107" spans="1:6" x14ac:dyDescent="0.2">
      <c r="A107" s="52"/>
      <c r="B107" s="33"/>
      <c r="C107" s="52" t="s">
        <v>83</v>
      </c>
      <c r="D107" s="83">
        <v>477.23</v>
      </c>
      <c r="E107" s="53"/>
      <c r="F107" s="34"/>
    </row>
    <row r="108" spans="1:6" x14ac:dyDescent="0.2">
      <c r="A108" s="52" t="s">
        <v>84</v>
      </c>
      <c r="B108" s="33">
        <v>0</v>
      </c>
      <c r="C108" s="52" t="s">
        <v>84</v>
      </c>
      <c r="D108" s="34">
        <v>38.08</v>
      </c>
      <c r="E108" s="53"/>
      <c r="F108" s="34"/>
    </row>
    <row r="109" spans="1:6" x14ac:dyDescent="0.2">
      <c r="A109" s="52" t="s">
        <v>85</v>
      </c>
      <c r="B109" s="33"/>
      <c r="C109" s="52" t="s">
        <v>85</v>
      </c>
      <c r="D109" s="83">
        <v>70</v>
      </c>
      <c r="E109" s="53"/>
      <c r="F109" s="34"/>
    </row>
    <row r="110" spans="1:6" x14ac:dyDescent="0.2">
      <c r="A110" s="52" t="s">
        <v>86</v>
      </c>
      <c r="B110" s="33">
        <v>879.3</v>
      </c>
      <c r="C110" s="52" t="s">
        <v>86</v>
      </c>
      <c r="D110" s="34">
        <v>776.55</v>
      </c>
      <c r="E110" s="53"/>
      <c r="F110" s="34"/>
    </row>
    <row r="111" spans="1:6" x14ac:dyDescent="0.2">
      <c r="A111" s="52"/>
      <c r="B111" s="33"/>
      <c r="C111" s="52" t="s">
        <v>87</v>
      </c>
      <c r="D111" s="34">
        <v>168.18</v>
      </c>
      <c r="E111" s="53"/>
      <c r="F111" s="34"/>
    </row>
    <row r="112" spans="1:6" x14ac:dyDescent="0.2">
      <c r="A112" s="52"/>
      <c r="B112" s="33"/>
      <c r="C112" s="52" t="s">
        <v>88</v>
      </c>
      <c r="D112" s="34">
        <v>27.27</v>
      </c>
      <c r="E112" s="53"/>
      <c r="F112" s="34"/>
    </row>
    <row r="113" spans="1:6" x14ac:dyDescent="0.2">
      <c r="A113" s="52"/>
      <c r="B113" s="33"/>
      <c r="C113" s="52"/>
      <c r="D113" s="34"/>
      <c r="E113" s="53"/>
      <c r="F113" s="34"/>
    </row>
    <row r="114" spans="1:6" x14ac:dyDescent="0.2">
      <c r="A114" s="52"/>
      <c r="B114" s="33"/>
      <c r="C114" s="52"/>
      <c r="D114" s="34"/>
      <c r="E114" s="53"/>
      <c r="F114" s="34"/>
    </row>
    <row r="115" spans="1:6" x14ac:dyDescent="0.2">
      <c r="A115" s="52"/>
      <c r="B115" s="33"/>
      <c r="C115" s="52"/>
      <c r="D115" s="34"/>
      <c r="E115" s="53"/>
      <c r="F115" s="34"/>
    </row>
    <row r="116" spans="1:6" ht="17" thickBot="1" x14ac:dyDescent="0.25">
      <c r="A116" s="56" t="s">
        <v>32</v>
      </c>
      <c r="B116" s="33">
        <v>1400</v>
      </c>
      <c r="C116" s="52"/>
      <c r="D116" s="34"/>
      <c r="E116" s="53"/>
      <c r="F116" s="34"/>
    </row>
    <row r="117" spans="1:6" x14ac:dyDescent="0.2">
      <c r="A117" s="57" t="s">
        <v>25</v>
      </c>
      <c r="B117" s="42">
        <f>SUM(B96:B116)</f>
        <v>12474.779999999999</v>
      </c>
      <c r="C117" s="57" t="s">
        <v>25</v>
      </c>
      <c r="D117" s="43">
        <f>SUM(D96:D116)</f>
        <v>12004.27</v>
      </c>
      <c r="E117" s="53"/>
      <c r="F117" s="53"/>
    </row>
    <row r="118" spans="1:6" x14ac:dyDescent="0.2">
      <c r="A118" s="4"/>
      <c r="B118" s="69"/>
      <c r="C118" s="4"/>
      <c r="D118" s="4"/>
      <c r="E118" s="4"/>
      <c r="F118" s="4"/>
    </row>
    <row r="119" spans="1:6" x14ac:dyDescent="0.2">
      <c r="A119" s="4"/>
      <c r="B119" s="69"/>
      <c r="C119" s="4"/>
      <c r="D119" s="4"/>
      <c r="E119" s="4"/>
      <c r="F119" s="4"/>
    </row>
    <row r="120" spans="1:6" x14ac:dyDescent="0.2">
      <c r="A120" s="70" t="s">
        <v>24</v>
      </c>
      <c r="B120" s="71"/>
      <c r="C120" s="70"/>
      <c r="D120" s="70"/>
      <c r="E120" s="72">
        <f>B128-D128</f>
        <v>379.86</v>
      </c>
      <c r="F120" s="73">
        <f>B127-E120</f>
        <v>69.75</v>
      </c>
    </row>
    <row r="121" spans="1:6" x14ac:dyDescent="0.2">
      <c r="A121" s="4" t="s">
        <v>50</v>
      </c>
      <c r="B121" s="74">
        <v>130</v>
      </c>
      <c r="C121" s="66" t="s">
        <v>51</v>
      </c>
      <c r="D121" s="75">
        <v>119.85</v>
      </c>
      <c r="E121" s="4"/>
      <c r="F121" s="4"/>
    </row>
    <row r="122" spans="1:6" x14ac:dyDescent="0.2">
      <c r="A122" s="4"/>
      <c r="B122" s="74"/>
      <c r="C122" s="66" t="s">
        <v>51</v>
      </c>
      <c r="D122" s="10">
        <v>79.900000000000006</v>
      </c>
      <c r="E122" s="4"/>
      <c r="F122" s="4"/>
    </row>
    <row r="123" spans="1:6" x14ac:dyDescent="0.2">
      <c r="A123" s="4"/>
      <c r="B123" s="74"/>
      <c r="C123" s="4"/>
      <c r="D123" s="4"/>
      <c r="E123" s="4"/>
      <c r="F123" s="4"/>
    </row>
    <row r="124" spans="1:6" x14ac:dyDescent="0.2">
      <c r="A124" s="4"/>
      <c r="B124" s="74"/>
      <c r="C124" s="4"/>
      <c r="D124" s="4"/>
      <c r="E124" s="4"/>
      <c r="F124" s="4"/>
    </row>
    <row r="125" spans="1:6" x14ac:dyDescent="0.2">
      <c r="A125" s="4"/>
      <c r="B125" s="74"/>
      <c r="C125" s="4"/>
      <c r="D125" s="4"/>
      <c r="E125" s="4"/>
      <c r="F125" s="4"/>
    </row>
    <row r="126" spans="1:6" x14ac:dyDescent="0.2">
      <c r="A126" s="4"/>
      <c r="B126" s="74"/>
      <c r="C126" s="4"/>
      <c r="D126" s="4"/>
      <c r="E126" s="4"/>
      <c r="F126" s="4"/>
    </row>
    <row r="127" spans="1:6" ht="17" thickBot="1" x14ac:dyDescent="0.25">
      <c r="A127" s="27" t="s">
        <v>32</v>
      </c>
      <c r="B127" s="74">
        <v>449.61</v>
      </c>
      <c r="C127" s="4"/>
      <c r="D127" s="4"/>
      <c r="E127" s="4"/>
      <c r="F127" s="4"/>
    </row>
    <row r="128" spans="1:6" x14ac:dyDescent="0.2">
      <c r="A128" s="76" t="s">
        <v>25</v>
      </c>
      <c r="B128" s="77">
        <f>SUM(B121:B127)</f>
        <v>579.61</v>
      </c>
      <c r="C128" s="78"/>
      <c r="D128" s="79">
        <f>SUM(D121:D127)</f>
        <v>199.75</v>
      </c>
      <c r="E128" s="4"/>
      <c r="F128" s="4"/>
    </row>
    <row r="129" spans="1:6" x14ac:dyDescent="0.2">
      <c r="A129" s="4"/>
      <c r="B129" s="74"/>
      <c r="C129" s="4"/>
      <c r="D129" s="4"/>
      <c r="E129" s="4"/>
      <c r="F129" s="4"/>
    </row>
    <row r="130" spans="1:6" x14ac:dyDescent="0.2">
      <c r="A130" s="4"/>
      <c r="B130" s="74"/>
      <c r="C130" s="4"/>
      <c r="D130" s="4"/>
      <c r="E130" s="4"/>
      <c r="F130" s="4"/>
    </row>
    <row r="131" spans="1:6" x14ac:dyDescent="0.2">
      <c r="A131" s="70" t="s">
        <v>52</v>
      </c>
      <c r="B131" s="71"/>
      <c r="C131" s="70"/>
      <c r="D131" s="70"/>
      <c r="E131" s="72">
        <f>B139-D139</f>
        <v>1045.5200000000002</v>
      </c>
      <c r="F131" s="73">
        <f>B138-E131</f>
        <v>-1045.5200000000002</v>
      </c>
    </row>
    <row r="132" spans="1:6" x14ac:dyDescent="0.2">
      <c r="A132" s="4" t="s">
        <v>53</v>
      </c>
      <c r="B132" s="74">
        <v>1198.43</v>
      </c>
      <c r="C132" s="66" t="s">
        <v>54</v>
      </c>
      <c r="D132" s="75">
        <v>63.97</v>
      </c>
      <c r="E132" s="4"/>
      <c r="F132" s="4"/>
    </row>
    <row r="133" spans="1:6" x14ac:dyDescent="0.2">
      <c r="A133" s="4" t="s">
        <v>89</v>
      </c>
      <c r="B133" s="74">
        <v>700</v>
      </c>
      <c r="C133" s="66"/>
      <c r="D133" s="75"/>
      <c r="E133" s="4"/>
      <c r="F133" s="4"/>
    </row>
    <row r="134" spans="1:6" x14ac:dyDescent="0.2">
      <c r="A134" s="4" t="s">
        <v>90</v>
      </c>
      <c r="B134" s="74">
        <v>993.75</v>
      </c>
      <c r="C134" s="4" t="s">
        <v>90</v>
      </c>
      <c r="D134" s="75">
        <v>1582.69</v>
      </c>
      <c r="E134" s="4"/>
      <c r="F134" s="4"/>
    </row>
    <row r="135" spans="1:6" x14ac:dyDescent="0.2">
      <c r="A135" s="4"/>
      <c r="B135" s="80"/>
      <c r="C135" s="4" t="s">
        <v>91</v>
      </c>
      <c r="D135" s="75">
        <v>120</v>
      </c>
      <c r="E135" s="4"/>
      <c r="F135" s="4"/>
    </row>
    <row r="136" spans="1:6" x14ac:dyDescent="0.2">
      <c r="A136" s="4"/>
      <c r="B136" s="74"/>
      <c r="C136" s="4" t="s">
        <v>92</v>
      </c>
      <c r="D136" s="75">
        <v>80</v>
      </c>
      <c r="E136" s="4"/>
      <c r="F136" s="4"/>
    </row>
    <row r="137" spans="1:6" x14ac:dyDescent="0.2">
      <c r="A137" s="4"/>
      <c r="B137" s="74"/>
      <c r="C137" s="4"/>
      <c r="D137" s="4"/>
      <c r="E137" s="4"/>
      <c r="F137" s="4"/>
    </row>
    <row r="138" spans="1:6" ht="17" thickBot="1" x14ac:dyDescent="0.25">
      <c r="A138" s="27" t="s">
        <v>32</v>
      </c>
      <c r="B138" s="74">
        <v>0</v>
      </c>
      <c r="C138" s="4"/>
      <c r="D138" s="4"/>
      <c r="E138" s="4"/>
      <c r="F138" s="4"/>
    </row>
    <row r="139" spans="1:6" x14ac:dyDescent="0.2">
      <c r="A139" s="76" t="s">
        <v>25</v>
      </c>
      <c r="B139" s="77">
        <f>SUM(B132:B138)</f>
        <v>2892.1800000000003</v>
      </c>
      <c r="C139" s="78"/>
      <c r="D139" s="79">
        <f>SUM(D132:D138)</f>
        <v>1846.66</v>
      </c>
      <c r="E139" s="4"/>
      <c r="F139" s="4"/>
    </row>
    <row r="140" spans="1:6" x14ac:dyDescent="0.2">
      <c r="E140" s="25"/>
      <c r="F140" s="25"/>
    </row>
    <row r="141" spans="1:6" x14ac:dyDescent="0.2">
      <c r="E141" s="25"/>
      <c r="F141" s="25"/>
    </row>
    <row r="142" spans="1:6" x14ac:dyDescent="0.2">
      <c r="E142" s="25"/>
      <c r="F142" s="26"/>
    </row>
    <row r="143" spans="1:6" x14ac:dyDescent="0.2">
      <c r="E143" s="25"/>
      <c r="F143" s="26"/>
    </row>
    <row r="144" spans="1:6" x14ac:dyDescent="0.2">
      <c r="E144" s="25"/>
      <c r="F144" s="26"/>
    </row>
    <row r="145" spans="5:6" x14ac:dyDescent="0.2">
      <c r="E145" s="25"/>
      <c r="F145" s="26"/>
    </row>
    <row r="146" spans="5:6" x14ac:dyDescent="0.2">
      <c r="E146" s="23"/>
      <c r="F146" s="24"/>
    </row>
    <row r="147" spans="5:6" x14ac:dyDescent="0.2">
      <c r="E147" s="23"/>
      <c r="F147" s="23"/>
    </row>
    <row r="148" spans="5:6" x14ac:dyDescent="0.2">
      <c r="E148" s="23"/>
      <c r="F148" s="23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B702-EEF5-2641-B1B9-6547C8CE63FE}">
  <dimension ref="B1:E21"/>
  <sheetViews>
    <sheetView tabSelected="1" workbookViewId="0">
      <selection activeCell="E17" sqref="E17"/>
    </sheetView>
  </sheetViews>
  <sheetFormatPr baseColWidth="10" defaultRowHeight="16" x14ac:dyDescent="0.2"/>
  <cols>
    <col min="2" max="2" width="22.83203125" customWidth="1"/>
    <col min="3" max="3" width="13.33203125" style="98" customWidth="1"/>
    <col min="4" max="4" width="22.6640625" customWidth="1"/>
    <col min="5" max="5" width="13.33203125" style="98" customWidth="1"/>
  </cols>
  <sheetData>
    <row r="1" spans="2:5" ht="17" thickBot="1" x14ac:dyDescent="0.25"/>
    <row r="2" spans="2:5" ht="17" thickTop="1" x14ac:dyDescent="0.2">
      <c r="B2" s="120" t="s">
        <v>93</v>
      </c>
      <c r="C2" s="121"/>
      <c r="D2" s="121"/>
      <c r="E2" s="122"/>
    </row>
    <row r="3" spans="2:5" ht="17" thickBot="1" x14ac:dyDescent="0.25">
      <c r="B3" s="123"/>
      <c r="C3" s="124"/>
      <c r="D3" s="124"/>
      <c r="E3" s="125"/>
    </row>
    <row r="4" spans="2:5" ht="18" thickBot="1" x14ac:dyDescent="0.25">
      <c r="B4" s="85" t="s">
        <v>94</v>
      </c>
      <c r="C4" s="99"/>
      <c r="D4" s="86" t="s">
        <v>95</v>
      </c>
      <c r="E4" s="106"/>
    </row>
    <row r="5" spans="2:5" x14ac:dyDescent="0.2">
      <c r="B5" s="87" t="s">
        <v>96</v>
      </c>
      <c r="C5" s="100">
        <v>7752.76</v>
      </c>
      <c r="D5" s="50" t="s">
        <v>97</v>
      </c>
      <c r="E5" s="107">
        <f>C5+C6+C7</f>
        <v>11344.55</v>
      </c>
    </row>
    <row r="6" spans="2:5" x14ac:dyDescent="0.2">
      <c r="B6" s="87" t="s">
        <v>98</v>
      </c>
      <c r="C6" s="100">
        <v>2673.79</v>
      </c>
      <c r="D6" s="50"/>
      <c r="E6" s="107"/>
    </row>
    <row r="7" spans="2:5" x14ac:dyDescent="0.2">
      <c r="B7" s="87" t="s">
        <v>99</v>
      </c>
      <c r="C7" s="100">
        <v>918</v>
      </c>
      <c r="D7" s="50"/>
      <c r="E7" s="107"/>
    </row>
    <row r="8" spans="2:5" x14ac:dyDescent="0.2">
      <c r="B8" s="87" t="s">
        <v>100</v>
      </c>
      <c r="C8" s="100">
        <v>0</v>
      </c>
      <c r="D8" s="50"/>
      <c r="E8" s="107"/>
    </row>
    <row r="9" spans="2:5" ht="17" thickBot="1" x14ac:dyDescent="0.25">
      <c r="B9" s="88"/>
      <c r="C9" s="101"/>
      <c r="D9" s="89"/>
      <c r="E9" s="108"/>
    </row>
    <row r="10" spans="2:5" ht="18" thickTop="1" thickBot="1" x14ac:dyDescent="0.25">
      <c r="B10" s="90"/>
      <c r="C10" s="102">
        <f>SUM(C5:C9)</f>
        <v>11344.55</v>
      </c>
      <c r="D10" s="91"/>
      <c r="E10" s="109">
        <f>SUM(E5:E9)</f>
        <v>11344.55</v>
      </c>
    </row>
    <row r="11" spans="2:5" ht="17" thickTop="1" x14ac:dyDescent="0.2"/>
    <row r="12" spans="2:5" ht="17" thickBot="1" x14ac:dyDescent="0.25"/>
    <row r="13" spans="2:5" ht="17" thickTop="1" x14ac:dyDescent="0.2">
      <c r="B13" s="113" t="s">
        <v>102</v>
      </c>
      <c r="C13" s="114"/>
      <c r="D13" s="114"/>
      <c r="E13" s="115"/>
    </row>
    <row r="14" spans="2:5" ht="17" thickBot="1" x14ac:dyDescent="0.25">
      <c r="B14" s="126"/>
      <c r="C14" s="127"/>
      <c r="D14" s="127"/>
      <c r="E14" s="128"/>
    </row>
    <row r="15" spans="2:5" ht="17" thickBot="1" x14ac:dyDescent="0.25">
      <c r="B15" s="96" t="s">
        <v>94</v>
      </c>
      <c r="C15" s="103"/>
      <c r="D15" s="97" t="s">
        <v>95</v>
      </c>
      <c r="E15" s="110"/>
    </row>
    <row r="16" spans="2:5" x14ac:dyDescent="0.2">
      <c r="B16" s="92" t="s">
        <v>96</v>
      </c>
      <c r="C16" s="104">
        <v>7795.85</v>
      </c>
      <c r="D16" s="93" t="s">
        <v>97</v>
      </c>
      <c r="E16" s="111">
        <v>9906.4</v>
      </c>
    </row>
    <row r="17" spans="2:5" x14ac:dyDescent="0.2">
      <c r="B17" s="92" t="s">
        <v>98</v>
      </c>
      <c r="C17" s="104">
        <v>2110.5500000000002</v>
      </c>
      <c r="D17" s="93"/>
      <c r="E17" s="111"/>
    </row>
    <row r="18" spans="2:5" x14ac:dyDescent="0.2">
      <c r="B18" s="92" t="s">
        <v>101</v>
      </c>
      <c r="C18" s="104">
        <v>0</v>
      </c>
      <c r="D18" s="93"/>
      <c r="E18" s="111"/>
    </row>
    <row r="19" spans="2:5" ht="17" thickBot="1" x14ac:dyDescent="0.25">
      <c r="B19" s="92"/>
      <c r="C19" s="104"/>
      <c r="D19" s="93"/>
      <c r="E19" s="111"/>
    </row>
    <row r="20" spans="2:5" ht="18" thickTop="1" thickBot="1" x14ac:dyDescent="0.25">
      <c r="B20" s="94"/>
      <c r="C20" s="105">
        <f>SUM(C16:C18)</f>
        <v>9906.4000000000015</v>
      </c>
      <c r="D20" s="95"/>
      <c r="E20" s="112">
        <v>9906.4</v>
      </c>
    </row>
    <row r="21" spans="2:5" ht="17" thickTop="1" x14ac:dyDescent="0.2"/>
  </sheetData>
  <mergeCells count="2">
    <mergeCell ref="B2:E3"/>
    <mergeCell ref="B13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Jaarrealisatie 2022-2023</vt:lpstr>
      <vt:lpstr>Commissies</vt:lpstr>
      <vt:lpstr>Balans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Abby van Tol</dc:creator>
  <cp:lastModifiedBy>Abby van Tol</cp:lastModifiedBy>
  <dcterms:created xsi:type="dcterms:W3CDTF">2023-09-28T15:17:17Z</dcterms:created>
  <dcterms:modified xsi:type="dcterms:W3CDTF">2023-10-03T18:18:38Z</dcterms:modified>
</cp:coreProperties>
</file>